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G:\Il mio Drive\Documenti\PERFORMANCE\Performance 2024\Schede\"/>
    </mc:Choice>
  </mc:AlternateContent>
  <xr:revisionPtr revIDLastSave="0" documentId="13_ncr:1_{1CA0D96B-F8A0-42F9-BBE6-EB7BDCFB54C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024 - DG" sheetId="9" r:id="rId1"/>
    <sheet name="2024 - EP responsabili" sheetId="6" r:id="rId2"/>
    <sheet name="2024 - D responsabili" sheetId="4" r:id="rId3"/>
    <sheet name="2024 - D senza collab" sheetId="8" r:id="rId4"/>
    <sheet name="2024- b, c, d, no resp" sheetId="10" r:id="rId5"/>
    <sheet name="2024 - Funz. specialistica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K13" i="10"/>
  <c r="J10" i="10"/>
  <c r="K10" i="10" s="1"/>
  <c r="J9" i="10"/>
  <c r="K9" i="10"/>
  <c r="J8" i="10"/>
  <c r="K8" i="10"/>
  <c r="K7" i="10"/>
  <c r="D15" i="10"/>
  <c r="K14" i="10"/>
  <c r="J14" i="10"/>
  <c r="K12" i="10"/>
  <c r="J12" i="10"/>
  <c r="K11" i="10"/>
  <c r="J11" i="10"/>
  <c r="J7" i="10"/>
  <c r="K6" i="10"/>
  <c r="J6" i="10"/>
  <c r="K5" i="10"/>
  <c r="J5" i="10"/>
  <c r="K4" i="10"/>
  <c r="J4" i="10"/>
  <c r="K15" i="10" l="1"/>
  <c r="K16" i="10" s="1"/>
  <c r="F22" i="9"/>
  <c r="F26" i="9" s="1"/>
  <c r="F17" i="9"/>
  <c r="F13" i="9"/>
  <c r="F6" i="9"/>
  <c r="F5" i="9"/>
  <c r="J4" i="5" l="1"/>
  <c r="K4" i="5"/>
  <c r="J5" i="5"/>
  <c r="K5" i="5"/>
  <c r="J6" i="5"/>
  <c r="K6" i="5"/>
  <c r="J7" i="5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K14" i="5"/>
  <c r="K15" i="5"/>
  <c r="J4" i="4"/>
  <c r="K4" i="4"/>
  <c r="J5" i="4"/>
  <c r="K5" i="4"/>
  <c r="J6" i="4"/>
  <c r="K6" i="4"/>
  <c r="J7" i="4"/>
  <c r="K7" i="4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K20" i="4"/>
  <c r="K21" i="4"/>
  <c r="J4" i="6"/>
  <c r="K4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K20" i="6"/>
  <c r="K21" i="6"/>
  <c r="J4" i="8"/>
  <c r="K4" i="8"/>
  <c r="K16" i="8" s="1"/>
  <c r="K17" i="8" s="1"/>
  <c r="J5" i="8"/>
  <c r="K5" i="8"/>
  <c r="J6" i="8"/>
  <c r="K6" i="8"/>
  <c r="J7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D20" i="6"/>
  <c r="D16" i="8"/>
  <c r="D14" i="5"/>
  <c r="D20" i="4"/>
</calcChain>
</file>

<file path=xl/sharedStrings.xml><?xml version="1.0" encoding="utf-8"?>
<sst xmlns="http://schemas.openxmlformats.org/spreadsheetml/2006/main" count="256" uniqueCount="117">
  <si>
    <t>PESO %</t>
  </si>
  <si>
    <t>DIMENSIONI DI VALUTAZIONE</t>
  </si>
  <si>
    <t>Totale peso comportamenti</t>
  </si>
  <si>
    <t>Voto</t>
  </si>
  <si>
    <t>Voto pesato</t>
  </si>
  <si>
    <t xml:space="preserve">Relazione </t>
  </si>
  <si>
    <t>Risultati</t>
  </si>
  <si>
    <t>Impegno</t>
  </si>
  <si>
    <t xml:space="preserve">a) Precisione nell’esecuzione dei compiti assegnati </t>
  </si>
  <si>
    <t>COMPORTAMENTI  ORGANIZZATIVI</t>
  </si>
  <si>
    <t>PARZIALMENTE ADEGUATO
(Voto: 1)</t>
  </si>
  <si>
    <t>ADEGUATO
(Voto: 2)</t>
  </si>
  <si>
    <t>PIU' CHE ADEGUATO
(Voto: 3)</t>
  </si>
  <si>
    <t>ECCELLENTE
( Voto: 4)</t>
  </si>
  <si>
    <t xml:space="preserve">Puntualità </t>
  </si>
  <si>
    <t xml:space="preserve">a) Rispettare gli orientamenti e le normative aziendali (orari, contratto, procedure). </t>
  </si>
  <si>
    <t xml:space="preserve">b) Rispettare le scadenze e gestire le urgenze improvvise. </t>
  </si>
  <si>
    <t xml:space="preserve">Accuratezza </t>
  </si>
  <si>
    <t xml:space="preserve">a) Svolgere i compiti assegnati con precisione e attenzione al dettaglio. </t>
  </si>
  <si>
    <t xml:space="preserve">b) Fornire risultati adeguati agli standard. </t>
  </si>
  <si>
    <t xml:space="preserve">Comunicazione </t>
  </si>
  <si>
    <t xml:space="preserve">a) Organizzare e gestire opportunamente e tempestivamente le informazioni. </t>
  </si>
  <si>
    <t xml:space="preserve">b) Esporre con efficacia e trasmettere con chiarezza concetti. </t>
  </si>
  <si>
    <t>a) Lavorare in gruppo mettendo le proprie competenze al servizio dell'obiettivo.</t>
  </si>
  <si>
    <t xml:space="preserve">Propositività e  partecipazione </t>
  </si>
  <si>
    <t xml:space="preserve">a) Individuare soluzioni innovative per migliorare il proprio lavoro, quello degli altri e quello del servizio. </t>
  </si>
  <si>
    <t xml:space="preserve">b) Partecipare in maniera attiva alle attività lavorative </t>
  </si>
  <si>
    <t xml:space="preserve">Problem solving </t>
  </si>
  <si>
    <t xml:space="preserve">a) Cogliere gli aspetti essenziali di problemi imprevisti incontrati nel proprio lavoro. </t>
  </si>
  <si>
    <t xml:space="preserve">b) Definire le possibili alternative di soluzione. </t>
  </si>
  <si>
    <t>Coordinamento</t>
  </si>
  <si>
    <t>a) Assegnare il lavoro in modo efficiente</t>
  </si>
  <si>
    <t>b) Motivare adeguatamente i collaborartori creando un clima che favorisca il raggiungimneto degli obiettivi</t>
  </si>
  <si>
    <t>Capacità di Valutazione</t>
  </si>
  <si>
    <t>PUNTEGGIO ASSEGNATO ALLA PERFORMANCE INDIVADUALE PER:"COMPETENZE-COMPORTAMENTI"</t>
  </si>
  <si>
    <t>GIUDIZIO (scrivere "X" nella colonna del giudizio assegnato)</t>
  </si>
  <si>
    <r>
      <rPr>
        <b/>
        <sz val="9"/>
        <color theme="1"/>
        <rFont val="Calibri"/>
        <family val="2"/>
        <scheme val="minor"/>
      </rPr>
      <t>PARZIALMENTE ADEGUATO = 1</t>
    </r>
    <r>
      <rPr>
        <sz val="9"/>
        <color theme="1"/>
        <rFont val="Calibri"/>
        <family val="2"/>
        <scheme val="minor"/>
      </rPr>
      <t xml:space="preserve">
Con questo livello vengono descritti i comportamenti parzialmente adeguati, che non corrispondono pienamente a quelli attesi</t>
    </r>
  </si>
  <si>
    <r>
      <rPr>
        <b/>
        <sz val="9"/>
        <color theme="1"/>
        <rFont val="Calibri"/>
        <family val="2"/>
        <scheme val="minor"/>
      </rPr>
      <t>ADEGUATO = 2</t>
    </r>
    <r>
      <rPr>
        <sz val="9"/>
        <color theme="1"/>
        <rFont val="Calibri"/>
        <family val="2"/>
        <scheme val="minor"/>
      </rPr>
      <t xml:space="preserve">
A questo livello corrispondono comportamenti adeguati, in linea con quelli attesi</t>
    </r>
  </si>
  <si>
    <r>
      <rPr>
        <b/>
        <sz val="9"/>
        <color theme="1"/>
        <rFont val="Calibri"/>
        <family val="2"/>
        <scheme val="minor"/>
      </rPr>
      <t>PIU' CHE ADEGUATO = 3</t>
    </r>
    <r>
      <rPr>
        <sz val="9"/>
        <color theme="1"/>
        <rFont val="Calibri"/>
        <family val="2"/>
        <scheme val="minor"/>
      </rPr>
      <t xml:space="preserve">
 A questo livello corrispondono comportamenti più che adeguati, superiori a quelli attesi;.</t>
    </r>
  </si>
  <si>
    <r>
      <rPr>
        <b/>
        <sz val="9"/>
        <color theme="1"/>
        <rFont val="Calibri"/>
        <family val="2"/>
        <scheme val="minor"/>
      </rPr>
      <t>ECCELLENTE = 4</t>
    </r>
    <r>
      <rPr>
        <sz val="9"/>
        <color theme="1"/>
        <rFont val="Calibri"/>
        <family val="2"/>
        <scheme val="minor"/>
      </rPr>
      <t xml:space="preserve">
A questo livello corrispondono comportamenti eccellenti, superiori a quelli attesi.</t>
    </r>
  </si>
  <si>
    <t>CAPACITA' DI SOLUZIONE DEI PROBLEMI</t>
  </si>
  <si>
    <t>PUNTUALITA'</t>
  </si>
  <si>
    <t>CAPACITA' DI UTILIZZO DELLE COMPETENZE NECESSARIE PER IL RUOLO RICOPERTO</t>
  </si>
  <si>
    <t xml:space="preserve">a) Rispettare gli orientamenti e le normative aziendali (ad es. orari, contratto, procedure, ecc...). </t>
  </si>
  <si>
    <t xml:space="preserve">b) Tempestiva e chiara comunicazione orale e scritta, formale ed informale </t>
  </si>
  <si>
    <t>a) Svolgere i compiti assegnati con competenza e precisione.</t>
  </si>
  <si>
    <t>b) Apportare un contributo positivo alle relazioni all'interno del gruppo e alle relazioni con l'ambiente esterno e l'utenza</t>
  </si>
  <si>
    <t>a) Diponibilità all'ascolto dei propri collaboratori</t>
  </si>
  <si>
    <t>CAPACITA' ORGANIZZATIVA E GESTIONALE</t>
  </si>
  <si>
    <t>b) Capacità di distribuzione dei carichi di lavoro e di assegnazione degli obiettivi</t>
  </si>
  <si>
    <t>a) Capacità di gestione delle risorse finanziarie assegnate secondo principi di efficienza e di efficacia</t>
  </si>
  <si>
    <t>COMUNICAZIONE</t>
  </si>
  <si>
    <t>RELAZIONE</t>
  </si>
  <si>
    <t>COORDINAMENTO</t>
  </si>
  <si>
    <t>CAPACITA' DI VALUTAZIONE</t>
  </si>
  <si>
    <t>a) Livello di apporto individuale al raggiungimento degli obiettivi in relazione alle tempistica e alla razionalizzazione delle procedure</t>
  </si>
  <si>
    <t>Voto pesato %</t>
  </si>
  <si>
    <t>Totale peso comportamenti (in percentuale)</t>
  </si>
  <si>
    <t>ECCELLENTE
(Voto: 4)</t>
  </si>
  <si>
    <t>TOTALMENTE INADEGUATO
(Voto: 0)</t>
  </si>
  <si>
    <r>
      <rPr>
        <b/>
        <sz val="9"/>
        <color theme="1"/>
        <rFont val="Calibri"/>
        <family val="2"/>
        <scheme val="minor"/>
      </rPr>
      <t>TOTALMENTE INADEGUATO = 0</t>
    </r>
    <r>
      <rPr>
        <sz val="9"/>
        <color theme="1"/>
        <rFont val="Calibri"/>
        <family val="2"/>
        <scheme val="minor"/>
      </rPr>
      <t xml:space="preserve">
 A questo livello corrispondono comportamenti totalmente inadeguati e che evidenziano caratteristiche individuali completamente dissonanti rispetto a quelle richieste</t>
    </r>
  </si>
  <si>
    <t>a) Condivisione degli  obiettivi assegnati con i propri collaboratori</t>
  </si>
  <si>
    <t>TOTALE VALUTAZIONE COMPORTAMENTI</t>
  </si>
  <si>
    <t>a) Condivisione degli obiettivi assegnati</t>
  </si>
  <si>
    <t>b) Differenzazione dei giudizi espressi</t>
  </si>
  <si>
    <t>PUNTEGGIO ASSEGNATO ALLA PERFORMANCE INDIVADUALE PER: "COMPETENZE-COMPORTAMENTI"</t>
  </si>
  <si>
    <t>x</t>
  </si>
  <si>
    <t>TIP0 DI COMPETENZE</t>
  </si>
  <si>
    <t>Voto (0/100)</t>
  </si>
  <si>
    <t>peso</t>
  </si>
  <si>
    <t>voto pesato</t>
  </si>
  <si>
    <t>1) competenza manageriale (cm) ovvero la capacità di:</t>
  </si>
  <si>
    <t>-</t>
  </si>
  <si>
    <t>operare con atteggiamento positivo nei confronti dei problemi che dovessero incontrarsi nella gestione dell’attività eventualmente incidendo su prassi e comportamenti consolidati non più funzionali ad affrontare le nuove situazioni di criticità e introducendo nuove proceduredi lavoro;</t>
  </si>
  <si>
    <t>utilizzare ai fini della miglior gestione della propria attività le metodologie per i controlli interni;</t>
  </si>
  <si>
    <t>valutare in maniera analitica l’attività dei propri collaboratori; affrontare i problemi connessi a prestazioni non soddisfacenti adottando i provvedimenti del caso;</t>
  </si>
  <si>
    <t>assumere un adeguato grado di rischio decisionale;</t>
  </si>
  <si>
    <t>proporre progetti e iniziative innovativi;</t>
  </si>
  <si>
    <t>ricercare, proporre e gestire innovazioni tecnologiche ed organizzative che consentano più elevati livelli di efficienza ed efficacia dell’attività dell’Ateneo;</t>
  </si>
  <si>
    <t>esprimere un contributo propositivo al processo di programmazione triennale.</t>
  </si>
  <si>
    <t>2) competenza organizzativa (co) ovvero la capacità di:</t>
  </si>
  <si>
    <t xml:space="preserve"> -</t>
  </si>
  <si>
    <t>motivare, guidare e valorizzare i collaboratori costruendo un clima partecipativo, favorevole alla migliore gestione dell’attività;</t>
  </si>
  <si>
    <t>assegnare obiettivi ai collaboratori in modo compatibile con le caratteristiche personali cercando di favorire la loro autonomia e crescita professionale;</t>
  </si>
  <si>
    <t>contenere i costi. In particolare, contenere i costi relativi al personale, agli incarichi esterni ed alle collaborazioni coordinate.</t>
  </si>
  <si>
    <t>3) competenza tecnico-professionale (ct) ovvero la capacità di:</t>
  </si>
  <si>
    <t xml:space="preserve"> migliorare le proprie conoscenze professionali con un’attività di formazione continua;</t>
  </si>
  <si>
    <t>confrontarsi con i colleghi interni e di altre amministrazioni assumendo, nel caso, la leadership nell’area di competenza e il ruolo di esperto autorevole;</t>
  </si>
  <si>
    <t>mostrare flessibilità e adattamento della propria prestazione lavorativa assicurando nelle diverse condizioni operative contingenti l’adeguato livello qualitativo e quantitativo del lavoro</t>
  </si>
  <si>
    <t>presidiare più attività</t>
  </si>
  <si>
    <t>4) competenza relazionale (cr) ovvero la capacità di:</t>
  </si>
  <si>
    <t>relazionarsi con i “clienti” interni ed esterni, enti ed istituzioni valorizzando la propria attività e l’immagine dell’Università;</t>
  </si>
  <si>
    <t>fornire collaborazione attiva a interlocutori esterni ed interni all’Università;</t>
  </si>
  <si>
    <t>esprimersi in modo chiaro e sintetico.</t>
  </si>
  <si>
    <t xml:space="preserve">Totale punteggio competenze (PC)                  </t>
  </si>
  <si>
    <t>Il Rettore</t>
  </si>
  <si>
    <t xml:space="preserve">   Il Direttore Generale</t>
  </si>
  <si>
    <t>_____________________</t>
  </si>
  <si>
    <t>Data  ______________</t>
  </si>
  <si>
    <t>per presa visione e accettazione:</t>
  </si>
  <si>
    <t>Diligenza</t>
  </si>
  <si>
    <t>Rispetto delle normative e degli orientamenti interni in tema di orario di lavoro, procedure e obblighi contrattuali</t>
  </si>
  <si>
    <t>b) Capacità di analisi dei problemi e di proporre soluzioni operative</t>
  </si>
  <si>
    <t>c) Coinvolgimento propositivo al cambiamento organizzativo al fine del miglioramento e dell'innovazione della prestazione lavorativa</t>
  </si>
  <si>
    <t>b) Flessibilità e adattamento delle proprie abitudini lavorative alle particolari esigenze della struttura</t>
  </si>
  <si>
    <t>c) Capacità di organizzare le proprie attività con accuratezza, anche con riferimento al rispetto delle scadenze lavorative</t>
  </si>
  <si>
    <t>a) Capacità di rapportarsi e collaborare nel proprio gruppo di lavoro, con i colleghi, con l'utenza</t>
  </si>
  <si>
    <t>d) capacità di contribuire a creare un clima lavorativo positivo</t>
  </si>
  <si>
    <t>c) Mettere le proprie competenze al servizio dell'obiettivo, condividendo informazioni e conoscenze</t>
  </si>
  <si>
    <t>b)  Capacità di rapportarsi e collaborare con i superiori</t>
  </si>
  <si>
    <t xml:space="preserve"> SMVP 2024 - Performance comportamentale - Titolare Funzione Specialistica
COMPETENZE - COMPORTAMENTI PROFESSIONALI E ORGANIZZATIVI</t>
  </si>
  <si>
    <t>SMVP 2024  - Performance competenze - comportamenti organizzativi del Direttore Generale dell’Università degli Studi di Teramo</t>
  </si>
  <si>
    <t>Valutazione delle competenze e dei comportamenti organizzativi (PC) - anno 2024</t>
  </si>
  <si>
    <t>SMVP 2024 - Performance comportamentale - Personale Responsabile di unità organizzativa                                                                                                                                                                                                                                                                                        COMPETENZE - COMPORTAMENTI PROFESSIONALI E ORGANIZZATIVI                                                                                                                                                                                                                                                                                                                                                                          PERSONALE CATEGORIA EP</t>
  </si>
  <si>
    <t>SMVP 2024 - Performance comportamentale - Personale Responsabile di unità organizzativa                                                                                                                                                                                                                                                  COMPETENZE - COMPORTAMENTI PROFESSIONALI E ORGANIZZATIVI                                                                                                                                                                                                                                                                                                                                                                         PERSONALE CATEGORIA D</t>
  </si>
  <si>
    <t>SMVP 2024 - Performance comportamentale - Personale Responsabile di unità organizzativa                                                                                                                                                                                                                                                      COMPETENZE - COMPORTAMENTI PROFESSIONALI E ORGANIZZATIVI                                                                                                                                                                                                                                                                                                                                                                         PERSONALE CATEGORIA D (senza collabratori)</t>
  </si>
  <si>
    <t>SMVP 2024 - Performance comportamentale - Personale non responsabile                                                                                                                                                                                                              
COMPETENZE - COMPORTAMENTI PROFESSIONALI E ORGANIZZATIVI
PERSONALE CATEGORIA B, C , D e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</si>
</sst>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0" fillId="4" borderId="7" xfId="1" applyFont="1" applyFill="1" applyBorder="1" applyAlignment="1">
      <alignment horizontal="center" vertical="center"/>
    </xf>
    <xf numFmtId="164" fontId="0" fillId="4" borderId="4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5" fontId="1" fillId="0" borderId="15" xfId="1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164" fontId="2" fillId="4" borderId="4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2" fillId="4" borderId="7" xfId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0" fillId="10" borderId="34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64" fontId="1" fillId="4" borderId="4" xfId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164" fontId="2" fillId="4" borderId="36" xfId="1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10" fontId="7" fillId="7" borderId="3" xfId="0" applyNumberFormat="1" applyFont="1" applyFill="1" applyBorder="1" applyAlignment="1">
      <alignment horizontal="center" vertical="center" wrapText="1"/>
    </xf>
    <xf numFmtId="10" fontId="7" fillId="7" borderId="6" xfId="0" applyNumberFormat="1" applyFont="1" applyFill="1" applyBorder="1" applyAlignment="1">
      <alignment horizontal="center" vertical="center" wrapText="1"/>
    </xf>
    <xf numFmtId="10" fontId="7" fillId="7" borderId="29" xfId="0" applyNumberFormat="1" applyFont="1" applyFill="1" applyBorder="1" applyAlignment="1">
      <alignment horizontal="center" vertical="center" wrapText="1"/>
    </xf>
    <xf numFmtId="10" fontId="1" fillId="0" borderId="29" xfId="0" applyNumberFormat="1" applyFont="1" applyBorder="1" applyAlignment="1">
      <alignment horizontal="center" vertical="center"/>
    </xf>
    <xf numFmtId="164" fontId="4" fillId="4" borderId="4" xfId="1" applyFont="1" applyFill="1" applyBorder="1" applyAlignment="1">
      <alignment horizontal="center" vertical="center"/>
    </xf>
    <xf numFmtId="164" fontId="1" fillId="0" borderId="29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8" xfId="0" applyFont="1" applyBorder="1"/>
    <xf numFmtId="0" fontId="0" fillId="0" borderId="30" xfId="0" applyBorder="1"/>
    <xf numFmtId="0" fontId="0" fillId="0" borderId="35" xfId="0" applyBorder="1"/>
    <xf numFmtId="0" fontId="0" fillId="0" borderId="0" xfId="0" applyAlignment="1">
      <alignment horizontal="right" vertical="top"/>
    </xf>
    <xf numFmtId="0" fontId="0" fillId="0" borderId="38" xfId="0" applyBorder="1"/>
    <xf numFmtId="0" fontId="0" fillId="0" borderId="44" xfId="0" applyBorder="1" applyAlignment="1">
      <alignment horizontal="right" vertical="top"/>
    </xf>
    <xf numFmtId="0" fontId="0" fillId="0" borderId="43" xfId="0" applyBorder="1" applyAlignment="1">
      <alignment vertical="top"/>
    </xf>
    <xf numFmtId="0" fontId="8" fillId="0" borderId="42" xfId="0" applyFont="1" applyBorder="1" applyAlignment="1">
      <alignment vertical="top" wrapText="1"/>
    </xf>
    <xf numFmtId="0" fontId="8" fillId="0" borderId="41" xfId="0" applyFont="1" applyBorder="1" applyAlignment="1">
      <alignment vertical="top" wrapText="1"/>
    </xf>
    <xf numFmtId="0" fontId="0" fillId="0" borderId="44" xfId="0" applyBorder="1"/>
    <xf numFmtId="0" fontId="8" fillId="0" borderId="0" xfId="0" applyFont="1"/>
    <xf numFmtId="0" fontId="1" fillId="0" borderId="15" xfId="0" applyFont="1" applyBorder="1" applyAlignment="1">
      <alignment horizontal="center" vertical="center"/>
    </xf>
    <xf numFmtId="0" fontId="0" fillId="0" borderId="42" xfId="0" applyBorder="1" applyAlignment="1">
      <alignment vertical="top"/>
    </xf>
    <xf numFmtId="0" fontId="1" fillId="0" borderId="35" xfId="0" applyFont="1" applyBorder="1"/>
    <xf numFmtId="0" fontId="11" fillId="1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164" fontId="2" fillId="4" borderId="46" xfId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47" xfId="1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164" fontId="2" fillId="4" borderId="49" xfId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3" fillId="12" borderId="0" xfId="0" applyFont="1" applyFill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44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 wrapText="1"/>
    </xf>
    <xf numFmtId="0" fontId="9" fillId="10" borderId="31" xfId="0" applyFont="1" applyFill="1" applyBorder="1" applyAlignment="1">
      <alignment horizontal="right" vertical="center"/>
    </xf>
    <xf numFmtId="0" fontId="9" fillId="10" borderId="32" xfId="0" applyFont="1" applyFill="1" applyBorder="1" applyAlignment="1">
      <alignment horizontal="right" vertical="center"/>
    </xf>
    <xf numFmtId="0" fontId="9" fillId="10" borderId="33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11" borderId="2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2" fillId="11" borderId="4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left" vertical="center" wrapText="1"/>
    </xf>
    <xf numFmtId="0" fontId="2" fillId="11" borderId="41" xfId="0" applyFont="1" applyFill="1" applyBorder="1" applyAlignment="1">
      <alignment horizontal="left" vertical="center" wrapText="1"/>
    </xf>
    <xf numFmtId="0" fontId="2" fillId="11" borderId="39" xfId="0" applyFont="1" applyFill="1" applyBorder="1" applyAlignment="1">
      <alignment horizontal="left" vertical="center" wrapText="1"/>
    </xf>
    <xf numFmtId="0" fontId="2" fillId="11" borderId="37" xfId="0" applyFont="1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3">
    <cellStyle name="Migliaia" xfId="1" builtinId="3"/>
    <cellStyle name="Migliaia 2" xfId="2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1E43C-8F33-4F09-8FB9-7F5A79C70972}">
  <dimension ref="A1:F35"/>
  <sheetViews>
    <sheetView workbookViewId="0">
      <selection activeCell="A2" sqref="A2:F3"/>
    </sheetView>
  </sheetViews>
  <sheetFormatPr defaultColWidth="9.109375" defaultRowHeight="14.4" x14ac:dyDescent="0.3"/>
  <cols>
    <col min="1" max="1" width="1.33203125" customWidth="1"/>
    <col min="2" max="2" width="1.5546875" customWidth="1"/>
    <col min="3" max="3" width="64.5546875" customWidth="1"/>
    <col min="4" max="4" width="7.33203125" bestFit="1" customWidth="1"/>
    <col min="5" max="5" width="5.33203125" bestFit="1" customWidth="1"/>
    <col min="6" max="6" width="6.88671875" customWidth="1"/>
  </cols>
  <sheetData>
    <row r="1" spans="1:6" ht="47.25" customHeight="1" x14ac:dyDescent="0.3">
      <c r="A1" s="158" t="s">
        <v>111</v>
      </c>
      <c r="B1" s="158"/>
      <c r="C1" s="158"/>
      <c r="D1" s="158"/>
      <c r="E1" s="158"/>
      <c r="F1" s="158"/>
    </row>
    <row r="2" spans="1:6" x14ac:dyDescent="0.3">
      <c r="A2" s="161" t="s">
        <v>112</v>
      </c>
      <c r="B2" s="161"/>
      <c r="C2" s="161"/>
      <c r="D2" s="161"/>
      <c r="E2" s="161"/>
      <c r="F2" s="161"/>
    </row>
    <row r="3" spans="1:6" ht="15.75" customHeight="1" x14ac:dyDescent="0.3">
      <c r="A3" s="162"/>
      <c r="B3" s="162"/>
      <c r="C3" s="162"/>
      <c r="D3" s="162"/>
      <c r="E3" s="162"/>
      <c r="F3" s="162"/>
    </row>
    <row r="4" spans="1:6" ht="28.8" x14ac:dyDescent="0.3">
      <c r="A4" s="159" t="s">
        <v>67</v>
      </c>
      <c r="B4" s="159"/>
      <c r="C4" s="159"/>
      <c r="D4" s="114" t="s">
        <v>68</v>
      </c>
      <c r="E4" s="115" t="s">
        <v>69</v>
      </c>
      <c r="F4" s="116" t="s">
        <v>70</v>
      </c>
    </row>
    <row r="5" spans="1:6" x14ac:dyDescent="0.3">
      <c r="A5" s="100" t="s">
        <v>71</v>
      </c>
      <c r="B5" s="101"/>
      <c r="C5" s="106"/>
      <c r="D5" s="145"/>
      <c r="E5" s="146">
        <v>0.4</v>
      </c>
      <c r="F5" s="160">
        <f>E5*D5/100</f>
        <v>0</v>
      </c>
    </row>
    <row r="6" spans="1:6" ht="55.2" x14ac:dyDescent="0.3">
      <c r="A6" s="102"/>
      <c r="B6" s="103" t="s">
        <v>72</v>
      </c>
      <c r="C6" s="107" t="s">
        <v>73</v>
      </c>
      <c r="D6" s="145"/>
      <c r="E6" s="146">
        <v>40</v>
      </c>
      <c r="F6" s="160">
        <f>E6*D6/100</f>
        <v>0</v>
      </c>
    </row>
    <row r="7" spans="1:6" ht="27.6" x14ac:dyDescent="0.3">
      <c r="A7" s="102"/>
      <c r="B7" s="103" t="s">
        <v>72</v>
      </c>
      <c r="C7" s="107" t="s">
        <v>74</v>
      </c>
      <c r="D7" s="145"/>
      <c r="E7" s="146"/>
      <c r="F7" s="160"/>
    </row>
    <row r="8" spans="1:6" ht="41.4" x14ac:dyDescent="0.3">
      <c r="A8" s="102"/>
      <c r="B8" s="103" t="s">
        <v>72</v>
      </c>
      <c r="C8" s="107" t="s">
        <v>75</v>
      </c>
      <c r="D8" s="145"/>
      <c r="E8" s="146"/>
      <c r="F8" s="160"/>
    </row>
    <row r="9" spans="1:6" x14ac:dyDescent="0.3">
      <c r="A9" s="102"/>
      <c r="B9" s="103" t="s">
        <v>72</v>
      </c>
      <c r="C9" s="107" t="s">
        <v>76</v>
      </c>
      <c r="D9" s="145"/>
      <c r="E9" s="146"/>
      <c r="F9" s="160"/>
    </row>
    <row r="10" spans="1:6" x14ac:dyDescent="0.3">
      <c r="A10" s="102"/>
      <c r="B10" s="103" t="s">
        <v>72</v>
      </c>
      <c r="C10" s="107" t="s">
        <v>77</v>
      </c>
      <c r="D10" s="145"/>
      <c r="E10" s="146"/>
      <c r="F10" s="160"/>
    </row>
    <row r="11" spans="1:6" ht="27.6" x14ac:dyDescent="0.3">
      <c r="A11" s="102"/>
      <c r="B11" s="103" t="s">
        <v>72</v>
      </c>
      <c r="C11" s="107" t="s">
        <v>78</v>
      </c>
      <c r="D11" s="145"/>
      <c r="E11" s="146"/>
      <c r="F11" s="160"/>
    </row>
    <row r="12" spans="1:6" x14ac:dyDescent="0.3">
      <c r="A12" s="104"/>
      <c r="B12" s="105" t="s">
        <v>72</v>
      </c>
      <c r="C12" s="108" t="s">
        <v>79</v>
      </c>
      <c r="D12" s="145"/>
      <c r="E12" s="146"/>
      <c r="F12" s="160"/>
    </row>
    <row r="13" spans="1:6" x14ac:dyDescent="0.3">
      <c r="A13" s="100" t="s">
        <v>80</v>
      </c>
      <c r="B13" s="101"/>
      <c r="C13" s="106"/>
      <c r="D13" s="145"/>
      <c r="E13" s="146">
        <v>0.2</v>
      </c>
      <c r="F13" s="147">
        <f>E13*D13/100</f>
        <v>0</v>
      </c>
    </row>
    <row r="14" spans="1:6" ht="27.6" x14ac:dyDescent="0.3">
      <c r="A14" s="102"/>
      <c r="B14" s="103" t="s">
        <v>81</v>
      </c>
      <c r="C14" s="107" t="s">
        <v>82</v>
      </c>
      <c r="D14" s="145"/>
      <c r="E14" s="146">
        <v>20</v>
      </c>
      <c r="F14" s="148"/>
    </row>
    <row r="15" spans="1:6" ht="27.6" x14ac:dyDescent="0.3">
      <c r="A15" s="102"/>
      <c r="B15" s="103" t="s">
        <v>81</v>
      </c>
      <c r="C15" s="107" t="s">
        <v>83</v>
      </c>
      <c r="D15" s="145"/>
      <c r="E15" s="146"/>
      <c r="F15" s="148"/>
    </row>
    <row r="16" spans="1:6" ht="27.6" x14ac:dyDescent="0.3">
      <c r="A16" s="104"/>
      <c r="B16" s="105" t="s">
        <v>81</v>
      </c>
      <c r="C16" s="108" t="s">
        <v>84</v>
      </c>
      <c r="D16" s="145"/>
      <c r="E16" s="146"/>
      <c r="F16" s="149"/>
    </row>
    <row r="17" spans="1:6" x14ac:dyDescent="0.3">
      <c r="A17" s="100" t="s">
        <v>85</v>
      </c>
      <c r="B17" s="101"/>
      <c r="C17" s="106"/>
      <c r="D17" s="152"/>
      <c r="E17" s="155">
        <v>0.2</v>
      </c>
      <c r="F17" s="147">
        <f>E17*D17/100</f>
        <v>0</v>
      </c>
    </row>
    <row r="18" spans="1:6" ht="27.6" x14ac:dyDescent="0.3">
      <c r="A18" s="102"/>
      <c r="B18" s="103" t="s">
        <v>81</v>
      </c>
      <c r="C18" s="107" t="s">
        <v>86</v>
      </c>
      <c r="D18" s="153"/>
      <c r="E18" s="156"/>
      <c r="F18" s="148"/>
    </row>
    <row r="19" spans="1:6" ht="27.6" x14ac:dyDescent="0.3">
      <c r="A19" s="102"/>
      <c r="B19" s="103" t="s">
        <v>81</v>
      </c>
      <c r="C19" s="107" t="s">
        <v>87</v>
      </c>
      <c r="D19" s="153"/>
      <c r="E19" s="156"/>
      <c r="F19" s="148"/>
    </row>
    <row r="20" spans="1:6" ht="41.4" x14ac:dyDescent="0.3">
      <c r="A20" s="102"/>
      <c r="B20" s="103" t="s">
        <v>81</v>
      </c>
      <c r="C20" s="107" t="s">
        <v>88</v>
      </c>
      <c r="D20" s="153"/>
      <c r="E20" s="156"/>
      <c r="F20" s="148"/>
    </row>
    <row r="21" spans="1:6" x14ac:dyDescent="0.3">
      <c r="A21" s="104"/>
      <c r="B21" s="105" t="s">
        <v>72</v>
      </c>
      <c r="C21" s="108" t="s">
        <v>89</v>
      </c>
      <c r="D21" s="154"/>
      <c r="E21" s="157"/>
      <c r="F21" s="149"/>
    </row>
    <row r="22" spans="1:6" x14ac:dyDescent="0.3">
      <c r="A22" s="113" t="s">
        <v>90</v>
      </c>
      <c r="C22" s="112"/>
      <c r="D22" s="145"/>
      <c r="E22" s="146">
        <v>0.2</v>
      </c>
      <c r="F22" s="147">
        <f>E22*D22/100</f>
        <v>0</v>
      </c>
    </row>
    <row r="23" spans="1:6" ht="27.6" x14ac:dyDescent="0.3">
      <c r="A23" s="102"/>
      <c r="B23" s="103" t="s">
        <v>81</v>
      </c>
      <c r="C23" s="107" t="s">
        <v>91</v>
      </c>
      <c r="D23" s="145"/>
      <c r="E23" s="146">
        <v>20</v>
      </c>
      <c r="F23" s="148"/>
    </row>
    <row r="24" spans="1:6" x14ac:dyDescent="0.3">
      <c r="A24" s="102"/>
      <c r="B24" s="103" t="s">
        <v>81</v>
      </c>
      <c r="C24" s="107" t="s">
        <v>92</v>
      </c>
      <c r="D24" s="145"/>
      <c r="E24" s="146"/>
      <c r="F24" s="148"/>
    </row>
    <row r="25" spans="1:6" ht="15" thickBot="1" x14ac:dyDescent="0.35">
      <c r="A25" s="104"/>
      <c r="B25" s="105" t="s">
        <v>81</v>
      </c>
      <c r="C25" s="108" t="s">
        <v>93</v>
      </c>
      <c r="D25" s="145"/>
      <c r="E25" s="146"/>
      <c r="F25" s="148"/>
    </row>
    <row r="26" spans="1:6" ht="15" thickBot="1" x14ac:dyDescent="0.35">
      <c r="A26" s="150" t="s">
        <v>94</v>
      </c>
      <c r="B26" s="150"/>
      <c r="C26" s="150"/>
      <c r="D26" s="150"/>
      <c r="E26" s="151"/>
      <c r="F26" s="111">
        <f>F22+F17+F13+F5</f>
        <v>0</v>
      </c>
    </row>
    <row r="28" spans="1:6" x14ac:dyDescent="0.3">
      <c r="D28" s="144" t="s">
        <v>95</v>
      </c>
      <c r="E28" s="144"/>
      <c r="F28" s="144"/>
    </row>
    <row r="29" spans="1:6" x14ac:dyDescent="0.3">
      <c r="D29" s="144"/>
      <c r="E29" s="144"/>
      <c r="F29" s="144"/>
    </row>
    <row r="30" spans="1:6" x14ac:dyDescent="0.3">
      <c r="C30" t="s">
        <v>98</v>
      </c>
      <c r="D30" s="109"/>
      <c r="E30" s="109"/>
      <c r="F30" s="109"/>
    </row>
    <row r="32" spans="1:6" x14ac:dyDescent="0.3">
      <c r="C32" s="110" t="s">
        <v>99</v>
      </c>
    </row>
    <row r="33" spans="3:3" x14ac:dyDescent="0.3">
      <c r="C33" t="s">
        <v>96</v>
      </c>
    </row>
    <row r="35" spans="3:3" x14ac:dyDescent="0.3">
      <c r="C35" t="s">
        <v>97</v>
      </c>
    </row>
  </sheetData>
  <mergeCells count="18">
    <mergeCell ref="A1:F1"/>
    <mergeCell ref="A4:C4"/>
    <mergeCell ref="D5:D12"/>
    <mergeCell ref="E5:E12"/>
    <mergeCell ref="F5:F12"/>
    <mergeCell ref="A2:F3"/>
    <mergeCell ref="D29:F29"/>
    <mergeCell ref="D13:D16"/>
    <mergeCell ref="E13:E16"/>
    <mergeCell ref="F13:F16"/>
    <mergeCell ref="A26:E26"/>
    <mergeCell ref="D28:F28"/>
    <mergeCell ref="D17:D21"/>
    <mergeCell ref="E17:E21"/>
    <mergeCell ref="F17:F21"/>
    <mergeCell ref="D22:D25"/>
    <mergeCell ref="E22:E25"/>
    <mergeCell ref="F22:F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tabSelected="1" zoomScale="80" zoomScaleNormal="80" workbookViewId="0">
      <selection activeCell="A2" sqref="A2:K2"/>
    </sheetView>
  </sheetViews>
  <sheetFormatPr defaultColWidth="8.88671875" defaultRowHeight="14.4" x14ac:dyDescent="0.3"/>
  <cols>
    <col min="1" max="1" width="16.6640625" customWidth="1"/>
    <col min="2" max="2" width="21.109375" customWidth="1"/>
    <col min="3" max="3" width="25" customWidth="1"/>
    <col min="4" max="4" width="10.44140625" customWidth="1"/>
    <col min="5" max="9" width="13.88671875" customWidth="1"/>
    <col min="10" max="10" width="14.33203125" customWidth="1"/>
    <col min="11" max="11" width="10.88671875" customWidth="1"/>
  </cols>
  <sheetData>
    <row r="1" spans="1:11" ht="15" thickBot="1" x14ac:dyDescent="0.35"/>
    <row r="2" spans="1:11" ht="56.1" customHeight="1" thickBot="1" x14ac:dyDescent="0.35">
      <c r="A2" s="181" t="s">
        <v>113</v>
      </c>
      <c r="B2" s="182"/>
      <c r="C2" s="182"/>
      <c r="D2" s="182"/>
      <c r="E2" s="182"/>
      <c r="F2" s="182"/>
      <c r="G2" s="182"/>
      <c r="H2" s="182"/>
      <c r="I2" s="182"/>
      <c r="J2" s="182"/>
      <c r="K2" s="183"/>
    </row>
    <row r="3" spans="1:11" ht="41.1" customHeight="1" thickBot="1" x14ac:dyDescent="0.35">
      <c r="A3" s="29" t="s">
        <v>1</v>
      </c>
      <c r="B3" s="184" t="s">
        <v>9</v>
      </c>
      <c r="C3" s="185"/>
      <c r="D3" s="31" t="s">
        <v>0</v>
      </c>
      <c r="E3" s="57" t="s">
        <v>59</v>
      </c>
      <c r="F3" s="58" t="s">
        <v>10</v>
      </c>
      <c r="G3" s="59" t="s">
        <v>11</v>
      </c>
      <c r="H3" s="69" t="s">
        <v>12</v>
      </c>
      <c r="I3" s="60" t="s">
        <v>58</v>
      </c>
      <c r="J3" s="55" t="s">
        <v>3</v>
      </c>
      <c r="K3" s="56" t="s">
        <v>56</v>
      </c>
    </row>
    <row r="4" spans="1:11" ht="27.9" customHeight="1" thickBot="1" x14ac:dyDescent="0.35">
      <c r="A4" s="191" t="s">
        <v>40</v>
      </c>
      <c r="B4" s="177" t="s">
        <v>28</v>
      </c>
      <c r="C4" s="177"/>
      <c r="D4" s="94">
        <v>6.5000000000000002E-2</v>
      </c>
      <c r="E4" s="10"/>
      <c r="F4" s="33"/>
      <c r="G4" s="34"/>
      <c r="H4" s="89"/>
      <c r="I4" s="77"/>
      <c r="J4" s="36" t="str">
        <f t="shared" ref="J4:J5" si="0">IF(E4="x",0,IF(F4="x",1,IF(G4="x",2,IF(H4="x",3,IF(I4="x",4,"")))))</f>
        <v/>
      </c>
      <c r="K4" s="97" t="str">
        <f>IF(J4="","",J4*(D4/4))</f>
        <v/>
      </c>
    </row>
    <row r="5" spans="1:11" ht="27.9" customHeight="1" thickBot="1" x14ac:dyDescent="0.35">
      <c r="A5" s="192"/>
      <c r="B5" s="178" t="s">
        <v>29</v>
      </c>
      <c r="C5" s="178"/>
      <c r="D5" s="94">
        <v>6.5000000000000002E-2</v>
      </c>
      <c r="E5" s="88"/>
      <c r="F5" s="72"/>
      <c r="G5" s="73"/>
      <c r="H5" s="90"/>
      <c r="I5" s="75"/>
      <c r="J5" s="41" t="str">
        <f t="shared" si="0"/>
        <v/>
      </c>
      <c r="K5" s="3" t="str">
        <f>IF(J5="","",J5*(D5/4))</f>
        <v/>
      </c>
    </row>
    <row r="6" spans="1:11" ht="26.1" customHeight="1" x14ac:dyDescent="0.3">
      <c r="A6" s="179" t="s">
        <v>41</v>
      </c>
      <c r="B6" s="177" t="s">
        <v>43</v>
      </c>
      <c r="C6" s="177"/>
      <c r="D6" s="93">
        <v>5.5E-2</v>
      </c>
      <c r="E6" s="10"/>
      <c r="F6" s="33"/>
      <c r="G6" s="34"/>
      <c r="H6" s="11"/>
      <c r="I6" s="35"/>
      <c r="J6" s="36" t="str">
        <f t="shared" ref="J6:J19" si="1">IF(E6="x",0,IF(F6="x",1,IF(G6="x",2,IF(H6="x",3,IF(I6="x",4,"")))))</f>
        <v/>
      </c>
      <c r="K6" s="97" t="str">
        <f>IF(J6="","",J6*(D6/4))</f>
        <v/>
      </c>
    </row>
    <row r="7" spans="1:11" ht="26.1" customHeight="1" thickBot="1" x14ac:dyDescent="0.35">
      <c r="A7" s="180"/>
      <c r="B7" s="178" t="s">
        <v>16</v>
      </c>
      <c r="C7" s="178"/>
      <c r="D7" s="94">
        <v>6.5000000000000002E-2</v>
      </c>
      <c r="E7" s="13"/>
      <c r="F7" s="38"/>
      <c r="G7" s="39"/>
      <c r="H7" s="14"/>
      <c r="I7" s="40"/>
      <c r="J7" s="41" t="str">
        <f t="shared" si="1"/>
        <v/>
      </c>
      <c r="K7" s="3" t="str">
        <f t="shared" ref="K7" si="2">IF(J7="","",J7*(D7/4))</f>
        <v/>
      </c>
    </row>
    <row r="8" spans="1:11" ht="27" customHeight="1" x14ac:dyDescent="0.3">
      <c r="A8" s="186" t="s">
        <v>48</v>
      </c>
      <c r="B8" s="187" t="s">
        <v>50</v>
      </c>
      <c r="C8" s="188"/>
      <c r="D8" s="95">
        <v>6.5000000000000002E-2</v>
      </c>
      <c r="E8" s="83"/>
      <c r="F8" s="84"/>
      <c r="G8" s="85"/>
      <c r="H8" s="86"/>
      <c r="I8" s="76"/>
      <c r="J8" s="36" t="str">
        <f t="shared" si="1"/>
        <v/>
      </c>
      <c r="K8" s="97" t="str">
        <f>IF(J8="","",J8*(D8/4))</f>
        <v/>
      </c>
    </row>
    <row r="9" spans="1:11" ht="33.75" customHeight="1" thickBot="1" x14ac:dyDescent="0.35">
      <c r="A9" s="180"/>
      <c r="B9" s="189" t="s">
        <v>49</v>
      </c>
      <c r="C9" s="190"/>
      <c r="D9" s="94">
        <v>6.5000000000000002E-2</v>
      </c>
      <c r="E9" s="71"/>
      <c r="F9" s="72"/>
      <c r="G9" s="73"/>
      <c r="H9" s="74"/>
      <c r="I9" s="75"/>
      <c r="J9" s="41" t="str">
        <f t="shared" si="1"/>
        <v/>
      </c>
      <c r="K9" s="3" t="str">
        <f t="shared" ref="K9" si="3">IF(J9="","",J9*(D9/4))</f>
        <v/>
      </c>
    </row>
    <row r="10" spans="1:11" ht="39" customHeight="1" x14ac:dyDescent="0.3">
      <c r="A10" s="179" t="s">
        <v>42</v>
      </c>
      <c r="B10" s="177" t="s">
        <v>45</v>
      </c>
      <c r="C10" s="177"/>
      <c r="D10" s="93">
        <v>6.5000000000000002E-2</v>
      </c>
      <c r="E10" s="10"/>
      <c r="F10" s="33"/>
      <c r="G10" s="34"/>
      <c r="H10" s="11"/>
      <c r="I10" s="35"/>
      <c r="J10" s="36" t="str">
        <f t="shared" si="1"/>
        <v/>
      </c>
      <c r="K10" s="97" t="str">
        <f>IF(J10="","",J10*(D10/4))</f>
        <v/>
      </c>
    </row>
    <row r="11" spans="1:11" ht="53.25" customHeight="1" thickBot="1" x14ac:dyDescent="0.35">
      <c r="A11" s="180"/>
      <c r="B11" s="178" t="s">
        <v>19</v>
      </c>
      <c r="C11" s="178"/>
      <c r="D11" s="94">
        <v>5.5E-2</v>
      </c>
      <c r="E11" s="42"/>
      <c r="F11" s="38"/>
      <c r="G11" s="39"/>
      <c r="H11" s="43"/>
      <c r="I11" s="44"/>
      <c r="J11" s="41" t="str">
        <f t="shared" si="1"/>
        <v/>
      </c>
      <c r="K11" s="3" t="str">
        <f t="shared" ref="K11" si="4">IF(J11="","",J11*(D11/4))</f>
        <v/>
      </c>
    </row>
    <row r="12" spans="1:11" ht="26.1" customHeight="1" x14ac:dyDescent="0.3">
      <c r="A12" s="175" t="s">
        <v>51</v>
      </c>
      <c r="B12" s="177" t="s">
        <v>21</v>
      </c>
      <c r="C12" s="177"/>
      <c r="D12" s="93">
        <v>6.5000000000000002E-2</v>
      </c>
      <c r="E12" s="10"/>
      <c r="F12" s="33"/>
      <c r="G12" s="34"/>
      <c r="H12" s="17"/>
      <c r="I12" s="45"/>
      <c r="J12" s="36" t="str">
        <f t="shared" si="1"/>
        <v/>
      </c>
      <c r="K12" s="97" t="str">
        <f>IF(J12="","",J12*(D12/4))</f>
        <v/>
      </c>
    </row>
    <row r="13" spans="1:11" ht="27" customHeight="1" thickBot="1" x14ac:dyDescent="0.35">
      <c r="A13" s="176"/>
      <c r="B13" s="178" t="s">
        <v>44</v>
      </c>
      <c r="C13" s="178"/>
      <c r="D13" s="94">
        <v>6.5000000000000002E-2</v>
      </c>
      <c r="E13" s="42"/>
      <c r="F13" s="38"/>
      <c r="G13" s="39"/>
      <c r="H13" s="14"/>
      <c r="I13" s="40"/>
      <c r="J13" s="41" t="str">
        <f t="shared" si="1"/>
        <v/>
      </c>
      <c r="K13" s="3" t="str">
        <f t="shared" ref="K13" si="5">IF(J13="","",J13*(D13/4))</f>
        <v/>
      </c>
    </row>
    <row r="14" spans="1:11" ht="26.1" customHeight="1" x14ac:dyDescent="0.3">
      <c r="A14" s="175" t="s">
        <v>52</v>
      </c>
      <c r="B14" s="177" t="s">
        <v>47</v>
      </c>
      <c r="C14" s="177"/>
      <c r="D14" s="93">
        <v>5.5E-2</v>
      </c>
      <c r="E14" s="16"/>
      <c r="F14" s="33"/>
      <c r="G14" s="34"/>
      <c r="H14" s="17"/>
      <c r="I14" s="45"/>
      <c r="J14" s="36" t="str">
        <f t="shared" si="1"/>
        <v/>
      </c>
      <c r="K14" s="97" t="str">
        <f>IF(J14="","",J14*(D14/4))</f>
        <v/>
      </c>
    </row>
    <row r="15" spans="1:11" ht="42" customHeight="1" thickBot="1" x14ac:dyDescent="0.35">
      <c r="A15" s="176"/>
      <c r="B15" s="178" t="s">
        <v>46</v>
      </c>
      <c r="C15" s="178"/>
      <c r="D15" s="94">
        <v>6.5000000000000002E-2</v>
      </c>
      <c r="E15" s="13"/>
      <c r="F15" s="38"/>
      <c r="G15" s="39"/>
      <c r="H15" s="14"/>
      <c r="I15" s="40"/>
      <c r="J15" s="41" t="str">
        <f t="shared" si="1"/>
        <v/>
      </c>
      <c r="K15" s="3" t="str">
        <f t="shared" ref="K15" si="6">IF(J15="","",J15*(D15/4))</f>
        <v/>
      </c>
    </row>
    <row r="16" spans="1:11" ht="26.1" customHeight="1" x14ac:dyDescent="0.3">
      <c r="A16" s="175" t="s">
        <v>53</v>
      </c>
      <c r="B16" s="177" t="s">
        <v>31</v>
      </c>
      <c r="C16" s="177"/>
      <c r="D16" s="93">
        <v>5.5E-2</v>
      </c>
      <c r="E16" s="10"/>
      <c r="F16" s="33"/>
      <c r="G16" s="34"/>
      <c r="H16" s="17"/>
      <c r="I16" s="45"/>
      <c r="J16" s="36" t="str">
        <f t="shared" si="1"/>
        <v/>
      </c>
      <c r="K16" s="97" t="str">
        <f>IF(J16="","",J16*(D16/4))</f>
        <v/>
      </c>
    </row>
    <row r="17" spans="1:12" ht="26.1" customHeight="1" thickBot="1" x14ac:dyDescent="0.35">
      <c r="A17" s="176"/>
      <c r="B17" s="178" t="s">
        <v>32</v>
      </c>
      <c r="C17" s="178"/>
      <c r="D17" s="94">
        <v>6.5000000000000002E-2</v>
      </c>
      <c r="E17" s="42"/>
      <c r="F17" s="38"/>
      <c r="G17" s="39"/>
      <c r="H17" s="43"/>
      <c r="I17" s="44"/>
      <c r="J17" s="41" t="str">
        <f t="shared" si="1"/>
        <v/>
      </c>
      <c r="K17" s="3" t="str">
        <f t="shared" ref="K17" si="7">IF(J17="","",J17*(D17/4))</f>
        <v/>
      </c>
    </row>
    <row r="18" spans="1:12" ht="26.1" customHeight="1" x14ac:dyDescent="0.3">
      <c r="A18" s="179" t="s">
        <v>54</v>
      </c>
      <c r="B18" s="177" t="s">
        <v>61</v>
      </c>
      <c r="C18" s="177"/>
      <c r="D18" s="93">
        <v>6.5000000000000002E-2</v>
      </c>
      <c r="E18" s="16"/>
      <c r="F18" s="33"/>
      <c r="G18" s="34"/>
      <c r="H18" s="17"/>
      <c r="I18" s="45"/>
      <c r="J18" s="36" t="str">
        <f t="shared" si="1"/>
        <v/>
      </c>
      <c r="K18" s="97" t="str">
        <f>IF(J18="","",J18*(D18/4))</f>
        <v/>
      </c>
    </row>
    <row r="19" spans="1:12" ht="26.1" customHeight="1" thickBot="1" x14ac:dyDescent="0.35">
      <c r="A19" s="180"/>
      <c r="B19" s="178" t="s">
        <v>64</v>
      </c>
      <c r="C19" s="178"/>
      <c r="D19" s="94">
        <v>6.5000000000000002E-2</v>
      </c>
      <c r="E19" s="42"/>
      <c r="F19" s="38"/>
      <c r="G19" s="39"/>
      <c r="H19" s="43"/>
      <c r="I19" s="44"/>
      <c r="J19" s="51" t="str">
        <f t="shared" si="1"/>
        <v/>
      </c>
      <c r="K19" s="3" t="str">
        <f t="shared" ref="K19" si="8">IF(J19="","",J19*(D19/4))</f>
        <v/>
      </c>
    </row>
    <row r="20" spans="1:12" ht="24.9" customHeight="1" x14ac:dyDescent="0.3">
      <c r="A20" s="163" t="s">
        <v>57</v>
      </c>
      <c r="B20" s="163"/>
      <c r="C20" s="163"/>
      <c r="D20" s="96">
        <f>SUM(D4:D19)</f>
        <v>1</v>
      </c>
      <c r="E20" s="164" t="s">
        <v>62</v>
      </c>
      <c r="F20" s="164"/>
      <c r="G20" s="164"/>
      <c r="H20" s="164"/>
      <c r="I20" s="164"/>
      <c r="J20" s="164"/>
      <c r="K20" s="98">
        <f>SUM(K4:K19)</f>
        <v>0</v>
      </c>
    </row>
    <row r="21" spans="1:12" ht="27.9" customHeight="1" thickBot="1" x14ac:dyDescent="0.35">
      <c r="A21" s="165"/>
      <c r="B21" s="165"/>
      <c r="C21" s="165"/>
      <c r="D21" s="7"/>
      <c r="E21" s="166" t="s">
        <v>65</v>
      </c>
      <c r="F21" s="167"/>
      <c r="G21" s="167"/>
      <c r="H21" s="167"/>
      <c r="I21" s="167"/>
      <c r="J21" s="168"/>
      <c r="K21" s="53">
        <f>K20*30/100</f>
        <v>0</v>
      </c>
    </row>
    <row r="22" spans="1:12" ht="14.1" customHeight="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2" ht="24.9" customHeight="1" x14ac:dyDescent="0.3">
      <c r="A23" s="169" t="s">
        <v>35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</row>
    <row r="24" spans="1:12" ht="56.1" customHeight="1" x14ac:dyDescent="0.3">
      <c r="A24" s="170" t="s">
        <v>60</v>
      </c>
      <c r="B24" s="170"/>
      <c r="C24" s="171" t="s">
        <v>36</v>
      </c>
      <c r="D24" s="171"/>
      <c r="E24" s="172" t="s">
        <v>37</v>
      </c>
      <c r="F24" s="172"/>
      <c r="G24" s="173" t="s">
        <v>38</v>
      </c>
      <c r="H24" s="173"/>
      <c r="I24" s="174" t="s">
        <v>39</v>
      </c>
      <c r="J24" s="174"/>
      <c r="K24" s="174"/>
    </row>
  </sheetData>
  <mergeCells count="36">
    <mergeCell ref="A10:A11"/>
    <mergeCell ref="B10:C10"/>
    <mergeCell ref="B11:C11"/>
    <mergeCell ref="B4:C4"/>
    <mergeCell ref="A2:K2"/>
    <mergeCell ref="B3:C3"/>
    <mergeCell ref="A6:A7"/>
    <mergeCell ref="B6:C6"/>
    <mergeCell ref="B7:C7"/>
    <mergeCell ref="A8:A9"/>
    <mergeCell ref="B8:C8"/>
    <mergeCell ref="B9:C9"/>
    <mergeCell ref="B5:C5"/>
    <mergeCell ref="A4:A5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4:B24"/>
    <mergeCell ref="C24:D24"/>
    <mergeCell ref="E24:F24"/>
    <mergeCell ref="G24:H24"/>
    <mergeCell ref="I24:K24"/>
    <mergeCell ref="A20:C20"/>
    <mergeCell ref="E20:J20"/>
    <mergeCell ref="A21:C21"/>
    <mergeCell ref="E21:J21"/>
    <mergeCell ref="A23:K2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zoomScale="90" zoomScaleNormal="90" workbookViewId="0">
      <selection activeCell="A2" sqref="A2:K2"/>
    </sheetView>
  </sheetViews>
  <sheetFormatPr defaultColWidth="8.88671875" defaultRowHeight="14.4" x14ac:dyDescent="0.3"/>
  <cols>
    <col min="1" max="1" width="16.6640625" customWidth="1"/>
    <col min="2" max="2" width="21.109375" customWidth="1"/>
    <col min="3" max="3" width="25" customWidth="1"/>
    <col min="4" max="4" width="4.6640625" customWidth="1"/>
    <col min="5" max="9" width="13.88671875" customWidth="1"/>
    <col min="10" max="10" width="5.33203125" bestFit="1" customWidth="1"/>
    <col min="11" max="11" width="11.109375" customWidth="1"/>
  </cols>
  <sheetData>
    <row r="1" spans="1:11" ht="15" thickBot="1" x14ac:dyDescent="0.35"/>
    <row r="2" spans="1:11" ht="66" customHeight="1" thickBot="1" x14ac:dyDescent="0.35">
      <c r="A2" s="181" t="s">
        <v>114</v>
      </c>
      <c r="B2" s="182"/>
      <c r="C2" s="182"/>
      <c r="D2" s="182"/>
      <c r="E2" s="182"/>
      <c r="F2" s="182"/>
      <c r="G2" s="182"/>
      <c r="H2" s="182"/>
      <c r="I2" s="182"/>
      <c r="J2" s="182"/>
      <c r="K2" s="183"/>
    </row>
    <row r="3" spans="1:11" ht="41.1" customHeight="1" thickBot="1" x14ac:dyDescent="0.35">
      <c r="A3" s="29" t="s">
        <v>1</v>
      </c>
      <c r="B3" s="203" t="s">
        <v>9</v>
      </c>
      <c r="C3" s="204"/>
      <c r="D3" s="31" t="s">
        <v>0</v>
      </c>
      <c r="E3" s="57" t="s">
        <v>59</v>
      </c>
      <c r="F3" s="58" t="s">
        <v>10</v>
      </c>
      <c r="G3" s="59" t="s">
        <v>11</v>
      </c>
      <c r="H3" s="69" t="s">
        <v>12</v>
      </c>
      <c r="I3" s="60" t="s">
        <v>13</v>
      </c>
      <c r="J3" s="55" t="s">
        <v>3</v>
      </c>
      <c r="K3" s="56" t="s">
        <v>4</v>
      </c>
    </row>
    <row r="4" spans="1:11" ht="26.1" customHeight="1" x14ac:dyDescent="0.3">
      <c r="A4" s="199" t="s">
        <v>14</v>
      </c>
      <c r="B4" s="197" t="s">
        <v>15</v>
      </c>
      <c r="C4" s="197"/>
      <c r="D4" s="32">
        <v>5.5</v>
      </c>
      <c r="E4" s="10"/>
      <c r="F4" s="33"/>
      <c r="G4" s="34"/>
      <c r="H4" s="11"/>
      <c r="I4" s="77"/>
      <c r="J4" s="36" t="str">
        <f t="shared" ref="J4:J19" si="0">IF(E4="x",0,IF(F4="x",1,IF(G4="x",2,IF(H4="x",3,IF(I4="x",4,"")))))</f>
        <v/>
      </c>
      <c r="K4" s="97" t="str">
        <f>IF(J4="","",J4*(D4/4))</f>
        <v/>
      </c>
    </row>
    <row r="5" spans="1:11" ht="26.1" customHeight="1" thickBot="1" x14ac:dyDescent="0.35">
      <c r="A5" s="202"/>
      <c r="B5" s="198" t="s">
        <v>16</v>
      </c>
      <c r="C5" s="198"/>
      <c r="D5" s="37">
        <v>6.5</v>
      </c>
      <c r="E5" s="13"/>
      <c r="F5" s="38"/>
      <c r="G5" s="39"/>
      <c r="H5" s="14"/>
      <c r="I5" s="76"/>
      <c r="J5" s="41" t="str">
        <f t="shared" si="0"/>
        <v/>
      </c>
      <c r="K5" s="3" t="str">
        <f t="shared" ref="K5:K19" si="1">IF(J5="","",J5*(D5/4))</f>
        <v/>
      </c>
    </row>
    <row r="6" spans="1:11" ht="26.1" customHeight="1" x14ac:dyDescent="0.3">
      <c r="A6" s="195" t="s">
        <v>17</v>
      </c>
      <c r="B6" s="197" t="s">
        <v>18</v>
      </c>
      <c r="C6" s="197"/>
      <c r="D6" s="32">
        <v>6.5</v>
      </c>
      <c r="E6" s="10"/>
      <c r="F6" s="33"/>
      <c r="G6" s="34"/>
      <c r="H6" s="11"/>
      <c r="I6" s="77"/>
      <c r="J6" s="36" t="str">
        <f t="shared" si="0"/>
        <v/>
      </c>
      <c r="K6" s="4" t="str">
        <f t="shared" si="1"/>
        <v/>
      </c>
    </row>
    <row r="7" spans="1:11" ht="26.1" customHeight="1" thickBot="1" x14ac:dyDescent="0.35">
      <c r="A7" s="196"/>
      <c r="B7" s="198" t="s">
        <v>19</v>
      </c>
      <c r="C7" s="198"/>
      <c r="D7" s="37">
        <v>5.5</v>
      </c>
      <c r="E7" s="42"/>
      <c r="F7" s="38"/>
      <c r="G7" s="39"/>
      <c r="H7" s="43"/>
      <c r="I7" s="76"/>
      <c r="J7" s="41" t="str">
        <f t="shared" si="0"/>
        <v/>
      </c>
      <c r="K7" s="3" t="str">
        <f t="shared" si="1"/>
        <v/>
      </c>
    </row>
    <row r="8" spans="1:11" ht="26.1" customHeight="1" x14ac:dyDescent="0.3">
      <c r="A8" s="195" t="s">
        <v>20</v>
      </c>
      <c r="B8" s="197" t="s">
        <v>21</v>
      </c>
      <c r="C8" s="197"/>
      <c r="D8" s="32">
        <v>5.5</v>
      </c>
      <c r="E8" s="16"/>
      <c r="F8" s="33"/>
      <c r="G8" s="34"/>
      <c r="H8" s="17"/>
      <c r="I8" s="77"/>
      <c r="J8" s="36" t="str">
        <f t="shared" si="0"/>
        <v/>
      </c>
      <c r="K8" s="4" t="str">
        <f t="shared" si="1"/>
        <v/>
      </c>
    </row>
    <row r="9" spans="1:11" ht="26.1" customHeight="1" thickBot="1" x14ac:dyDescent="0.35">
      <c r="A9" s="196"/>
      <c r="B9" s="198" t="s">
        <v>22</v>
      </c>
      <c r="C9" s="198"/>
      <c r="D9" s="37">
        <v>6.5</v>
      </c>
      <c r="E9" s="13"/>
      <c r="F9" s="38"/>
      <c r="G9" s="39"/>
      <c r="H9" s="14"/>
      <c r="I9" s="76"/>
      <c r="J9" s="41" t="str">
        <f t="shared" si="0"/>
        <v/>
      </c>
      <c r="K9" s="3" t="str">
        <f t="shared" si="1"/>
        <v/>
      </c>
    </row>
    <row r="10" spans="1:11" ht="26.1" customHeight="1" x14ac:dyDescent="0.3">
      <c r="A10" s="195" t="s">
        <v>5</v>
      </c>
      <c r="B10" s="197" t="s">
        <v>23</v>
      </c>
      <c r="C10" s="197"/>
      <c r="D10" s="32">
        <v>5.5</v>
      </c>
      <c r="E10" s="16"/>
      <c r="F10" s="33"/>
      <c r="G10" s="34"/>
      <c r="H10" s="17"/>
      <c r="I10" s="77"/>
      <c r="J10" s="36" t="str">
        <f t="shared" si="0"/>
        <v/>
      </c>
      <c r="K10" s="4" t="str">
        <f t="shared" si="1"/>
        <v/>
      </c>
    </row>
    <row r="11" spans="1:11" ht="26.1" customHeight="1" thickBot="1" x14ac:dyDescent="0.35">
      <c r="A11" s="196"/>
      <c r="B11" s="198" t="s">
        <v>46</v>
      </c>
      <c r="C11" s="198"/>
      <c r="D11" s="37">
        <v>6.5</v>
      </c>
      <c r="E11" s="13"/>
      <c r="F11" s="38"/>
      <c r="G11" s="39"/>
      <c r="H11" s="14"/>
      <c r="I11" s="76"/>
      <c r="J11" s="41" t="str">
        <f t="shared" si="0"/>
        <v/>
      </c>
      <c r="K11" s="3" t="str">
        <f t="shared" si="1"/>
        <v/>
      </c>
    </row>
    <row r="12" spans="1:11" ht="26.1" customHeight="1" x14ac:dyDescent="0.3">
      <c r="A12" s="199" t="s">
        <v>24</v>
      </c>
      <c r="B12" s="197" t="s">
        <v>25</v>
      </c>
      <c r="C12" s="197"/>
      <c r="D12" s="32">
        <v>6.5</v>
      </c>
      <c r="E12" s="10"/>
      <c r="F12" s="33"/>
      <c r="G12" s="34"/>
      <c r="H12" s="17"/>
      <c r="I12" s="77"/>
      <c r="J12" s="36" t="str">
        <f t="shared" si="0"/>
        <v/>
      </c>
      <c r="K12" s="4" t="str">
        <f t="shared" si="1"/>
        <v/>
      </c>
    </row>
    <row r="13" spans="1:11" ht="26.1" customHeight="1" thickBot="1" x14ac:dyDescent="0.35">
      <c r="A13" s="202"/>
      <c r="B13" s="198" t="s">
        <v>26</v>
      </c>
      <c r="C13" s="198"/>
      <c r="D13" s="37">
        <v>6.5</v>
      </c>
      <c r="E13" s="42"/>
      <c r="F13" s="38"/>
      <c r="G13" s="39"/>
      <c r="H13" s="43"/>
      <c r="I13" s="76"/>
      <c r="J13" s="41" t="str">
        <f t="shared" si="0"/>
        <v/>
      </c>
      <c r="K13" s="3" t="str">
        <f t="shared" si="1"/>
        <v/>
      </c>
    </row>
    <row r="14" spans="1:11" ht="26.1" customHeight="1" x14ac:dyDescent="0.3">
      <c r="A14" s="195" t="s">
        <v>27</v>
      </c>
      <c r="B14" s="197" t="s">
        <v>28</v>
      </c>
      <c r="C14" s="197"/>
      <c r="D14" s="32">
        <v>6.5</v>
      </c>
      <c r="E14" s="16"/>
      <c r="F14" s="33"/>
      <c r="G14" s="34"/>
      <c r="H14" s="17"/>
      <c r="I14" s="77"/>
      <c r="J14" s="36" t="str">
        <f t="shared" si="0"/>
        <v/>
      </c>
      <c r="K14" s="4" t="str">
        <f t="shared" si="1"/>
        <v/>
      </c>
    </row>
    <row r="15" spans="1:11" ht="26.1" customHeight="1" thickBot="1" x14ac:dyDescent="0.35">
      <c r="A15" s="196"/>
      <c r="B15" s="198" t="s">
        <v>29</v>
      </c>
      <c r="C15" s="198"/>
      <c r="D15" s="37">
        <v>6.5</v>
      </c>
      <c r="E15" s="42"/>
      <c r="F15" s="38"/>
      <c r="G15" s="39"/>
      <c r="H15" s="43"/>
      <c r="I15" s="76"/>
      <c r="J15" s="41" t="str">
        <f t="shared" si="0"/>
        <v/>
      </c>
      <c r="K15" s="3" t="str">
        <f t="shared" si="1"/>
        <v/>
      </c>
    </row>
    <row r="16" spans="1:11" ht="26.1" customHeight="1" x14ac:dyDescent="0.3">
      <c r="A16" s="195" t="s">
        <v>30</v>
      </c>
      <c r="B16" s="197" t="s">
        <v>31</v>
      </c>
      <c r="C16" s="197"/>
      <c r="D16" s="32">
        <v>6.5</v>
      </c>
      <c r="E16" s="16"/>
      <c r="F16" s="33"/>
      <c r="G16" s="34"/>
      <c r="H16" s="17"/>
      <c r="I16" s="77"/>
      <c r="J16" s="36" t="str">
        <f t="shared" si="0"/>
        <v/>
      </c>
      <c r="K16" s="4" t="str">
        <f t="shared" si="1"/>
        <v/>
      </c>
    </row>
    <row r="17" spans="1:12" ht="26.1" customHeight="1" thickBot="1" x14ac:dyDescent="0.35">
      <c r="A17" s="196"/>
      <c r="B17" s="198" t="s">
        <v>32</v>
      </c>
      <c r="C17" s="198"/>
      <c r="D17" s="37">
        <v>6.5</v>
      </c>
      <c r="E17" s="42"/>
      <c r="F17" s="38"/>
      <c r="G17" s="39"/>
      <c r="H17" s="43"/>
      <c r="I17" s="76"/>
      <c r="J17" s="41" t="str">
        <f t="shared" si="0"/>
        <v/>
      </c>
      <c r="K17" s="3" t="str">
        <f t="shared" si="1"/>
        <v/>
      </c>
    </row>
    <row r="18" spans="1:12" ht="26.1" customHeight="1" x14ac:dyDescent="0.3">
      <c r="A18" s="199" t="s">
        <v>33</v>
      </c>
      <c r="B18" s="197" t="s">
        <v>63</v>
      </c>
      <c r="C18" s="197"/>
      <c r="D18" s="32">
        <v>6.5</v>
      </c>
      <c r="E18" s="16"/>
      <c r="F18" s="33"/>
      <c r="G18" s="34"/>
      <c r="H18" s="17"/>
      <c r="I18" s="77"/>
      <c r="J18" s="36" t="str">
        <f t="shared" si="0"/>
        <v/>
      </c>
      <c r="K18" s="4" t="str">
        <f t="shared" si="1"/>
        <v/>
      </c>
    </row>
    <row r="19" spans="1:12" ht="26.1" customHeight="1" thickBot="1" x14ac:dyDescent="0.35">
      <c r="A19" s="200"/>
      <c r="B19" s="201" t="s">
        <v>64</v>
      </c>
      <c r="C19" s="201"/>
      <c r="D19" s="46">
        <v>6.5</v>
      </c>
      <c r="E19" s="47"/>
      <c r="F19" s="48"/>
      <c r="G19" s="49"/>
      <c r="H19" s="50"/>
      <c r="I19" s="76"/>
      <c r="J19" s="51" t="str">
        <f t="shared" si="0"/>
        <v/>
      </c>
      <c r="K19" s="3" t="str">
        <f t="shared" si="1"/>
        <v/>
      </c>
    </row>
    <row r="20" spans="1:12" ht="24.9" customHeight="1" x14ac:dyDescent="0.3">
      <c r="A20" s="193" t="s">
        <v>2</v>
      </c>
      <c r="B20" s="193"/>
      <c r="C20" s="193"/>
      <c r="D20" s="52">
        <f>SUM(D4:D19)</f>
        <v>100</v>
      </c>
      <c r="E20" s="194" t="s">
        <v>62</v>
      </c>
      <c r="F20" s="194"/>
      <c r="G20" s="194"/>
      <c r="H20" s="194"/>
      <c r="I20" s="194"/>
      <c r="J20" s="164"/>
      <c r="K20" s="98">
        <f>SUM(K4:K19)</f>
        <v>0</v>
      </c>
    </row>
    <row r="21" spans="1:12" ht="27.9" customHeight="1" thickBot="1" x14ac:dyDescent="0.35">
      <c r="A21" s="165"/>
      <c r="B21" s="165"/>
      <c r="C21" s="165"/>
      <c r="D21" s="7"/>
      <c r="E21" s="166" t="s">
        <v>34</v>
      </c>
      <c r="F21" s="167"/>
      <c r="G21" s="167"/>
      <c r="H21" s="167"/>
      <c r="I21" s="167"/>
      <c r="J21" s="168"/>
      <c r="K21" s="53">
        <f>K20*30/100</f>
        <v>0</v>
      </c>
    </row>
    <row r="22" spans="1:12" ht="14.1" customHeight="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2" ht="24.9" customHeight="1" x14ac:dyDescent="0.3">
      <c r="A23" s="169" t="s">
        <v>35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</row>
    <row r="24" spans="1:12" ht="60" customHeight="1" x14ac:dyDescent="0.3">
      <c r="A24" s="170" t="s">
        <v>60</v>
      </c>
      <c r="B24" s="170"/>
      <c r="C24" s="171" t="s">
        <v>36</v>
      </c>
      <c r="D24" s="171"/>
      <c r="E24" s="172" t="s">
        <v>37</v>
      </c>
      <c r="F24" s="172"/>
      <c r="G24" s="173" t="s">
        <v>38</v>
      </c>
      <c r="H24" s="173"/>
      <c r="I24" s="174" t="s">
        <v>39</v>
      </c>
      <c r="J24" s="174"/>
      <c r="K24" s="174"/>
    </row>
  </sheetData>
  <mergeCells count="36">
    <mergeCell ref="A6:A7"/>
    <mergeCell ref="B6:C6"/>
    <mergeCell ref="B7:C7"/>
    <mergeCell ref="A2:K2"/>
    <mergeCell ref="B3:C3"/>
    <mergeCell ref="A4:A5"/>
    <mergeCell ref="B4:C4"/>
    <mergeCell ref="B5:C5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4:B24"/>
    <mergeCell ref="C24:D24"/>
    <mergeCell ref="E24:F24"/>
    <mergeCell ref="G24:H24"/>
    <mergeCell ref="I24:K24"/>
    <mergeCell ref="A20:C20"/>
    <mergeCell ref="E20:J20"/>
    <mergeCell ref="A21:C21"/>
    <mergeCell ref="E21:J21"/>
    <mergeCell ref="A23:K2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0"/>
  <sheetViews>
    <sheetView workbookViewId="0">
      <selection activeCell="A2" sqref="A2:K2"/>
    </sheetView>
  </sheetViews>
  <sheetFormatPr defaultColWidth="8.88671875" defaultRowHeight="14.4" x14ac:dyDescent="0.3"/>
  <cols>
    <col min="1" max="1" width="16.6640625" customWidth="1"/>
    <col min="2" max="2" width="21.109375" customWidth="1"/>
    <col min="3" max="3" width="25" customWidth="1"/>
    <col min="4" max="4" width="4.6640625" customWidth="1"/>
    <col min="5" max="9" width="13.88671875" customWidth="1"/>
    <col min="10" max="10" width="5.33203125" bestFit="1" customWidth="1"/>
    <col min="11" max="11" width="11.109375" customWidth="1"/>
  </cols>
  <sheetData>
    <row r="1" spans="1:11" ht="15" thickBot="1" x14ac:dyDescent="0.35"/>
    <row r="2" spans="1:11" ht="66" customHeight="1" thickBot="1" x14ac:dyDescent="0.35">
      <c r="A2" s="181" t="s">
        <v>115</v>
      </c>
      <c r="B2" s="182"/>
      <c r="C2" s="182"/>
      <c r="D2" s="182"/>
      <c r="E2" s="182"/>
      <c r="F2" s="182"/>
      <c r="G2" s="182"/>
      <c r="H2" s="182"/>
      <c r="I2" s="182"/>
      <c r="J2" s="182"/>
      <c r="K2" s="183"/>
    </row>
    <row r="3" spans="1:11" ht="41.1" customHeight="1" thickBot="1" x14ac:dyDescent="0.35">
      <c r="A3" s="29" t="s">
        <v>1</v>
      </c>
      <c r="B3" s="203"/>
      <c r="C3" s="204"/>
      <c r="D3" s="31" t="s">
        <v>0</v>
      </c>
      <c r="E3" s="57" t="s">
        <v>59</v>
      </c>
      <c r="F3" s="58" t="s">
        <v>10</v>
      </c>
      <c r="G3" s="59" t="s">
        <v>11</v>
      </c>
      <c r="H3" s="69" t="s">
        <v>12</v>
      </c>
      <c r="I3" s="60" t="s">
        <v>13</v>
      </c>
      <c r="J3" s="55" t="s">
        <v>3</v>
      </c>
      <c r="K3" s="56" t="s">
        <v>4</v>
      </c>
    </row>
    <row r="4" spans="1:11" ht="26.1" customHeight="1" x14ac:dyDescent="0.3">
      <c r="A4" s="199" t="s">
        <v>14</v>
      </c>
      <c r="B4" s="197" t="s">
        <v>15</v>
      </c>
      <c r="C4" s="197"/>
      <c r="D4" s="32">
        <v>7.6</v>
      </c>
      <c r="E4" s="10"/>
      <c r="F4" s="33"/>
      <c r="G4" s="34"/>
      <c r="H4" s="11"/>
      <c r="I4" s="77"/>
      <c r="J4" s="36" t="str">
        <f t="shared" ref="J4:J15" si="0">IF(E4="x",0,IF(F4="x",1,IF(G4="x",2,IF(H4="x",3,IF(I4="x",4,"")))))</f>
        <v/>
      </c>
      <c r="K4" s="97" t="str">
        <f>IF(J4="","",J4*(D4/4))</f>
        <v/>
      </c>
    </row>
    <row r="5" spans="1:11" ht="26.1" customHeight="1" thickBot="1" x14ac:dyDescent="0.35">
      <c r="A5" s="202"/>
      <c r="B5" s="198" t="s">
        <v>16</v>
      </c>
      <c r="C5" s="198"/>
      <c r="D5" s="37">
        <v>8.6999999999999993</v>
      </c>
      <c r="E5" s="13"/>
      <c r="F5" s="38"/>
      <c r="G5" s="39"/>
      <c r="H5" s="14"/>
      <c r="I5" s="76"/>
      <c r="J5" s="41" t="str">
        <f t="shared" si="0"/>
        <v/>
      </c>
      <c r="K5" s="3" t="str">
        <f t="shared" ref="K5:K15" si="1">IF(J5="","",J5*(D5/4))</f>
        <v/>
      </c>
    </row>
    <row r="6" spans="1:11" ht="26.1" customHeight="1" x14ac:dyDescent="0.3">
      <c r="A6" s="195" t="s">
        <v>17</v>
      </c>
      <c r="B6" s="197" t="s">
        <v>18</v>
      </c>
      <c r="C6" s="197"/>
      <c r="D6" s="32">
        <v>8.6999999999999993</v>
      </c>
      <c r="E6" s="10"/>
      <c r="F6" s="33"/>
      <c r="G6" s="34"/>
      <c r="H6" s="11"/>
      <c r="I6" s="77"/>
      <c r="J6" s="36" t="str">
        <f t="shared" si="0"/>
        <v/>
      </c>
      <c r="K6" s="4" t="str">
        <f t="shared" si="1"/>
        <v/>
      </c>
    </row>
    <row r="7" spans="1:11" ht="26.1" customHeight="1" thickBot="1" x14ac:dyDescent="0.35">
      <c r="A7" s="196"/>
      <c r="B7" s="198" t="s">
        <v>19</v>
      </c>
      <c r="C7" s="198"/>
      <c r="D7" s="87">
        <v>7.6</v>
      </c>
      <c r="E7" s="42"/>
      <c r="F7" s="38"/>
      <c r="G7" s="39"/>
      <c r="H7" s="43"/>
      <c r="I7" s="76"/>
      <c r="J7" s="41" t="str">
        <f t="shared" si="0"/>
        <v/>
      </c>
      <c r="K7" s="3" t="str">
        <f t="shared" si="1"/>
        <v/>
      </c>
    </row>
    <row r="8" spans="1:11" ht="26.1" customHeight="1" x14ac:dyDescent="0.3">
      <c r="A8" s="195" t="s">
        <v>20</v>
      </c>
      <c r="B8" s="197" t="s">
        <v>21</v>
      </c>
      <c r="C8" s="197"/>
      <c r="D8" s="32">
        <v>7.6</v>
      </c>
      <c r="E8" s="16"/>
      <c r="F8" s="33"/>
      <c r="G8" s="34"/>
      <c r="H8" s="17"/>
      <c r="I8" s="77"/>
      <c r="J8" s="36" t="str">
        <f t="shared" si="0"/>
        <v/>
      </c>
      <c r="K8" s="4" t="str">
        <f t="shared" si="1"/>
        <v/>
      </c>
    </row>
    <row r="9" spans="1:11" ht="26.1" customHeight="1" thickBot="1" x14ac:dyDescent="0.35">
      <c r="A9" s="196"/>
      <c r="B9" s="198" t="s">
        <v>22</v>
      </c>
      <c r="C9" s="198"/>
      <c r="D9" s="37">
        <v>8.6999999999999993</v>
      </c>
      <c r="E9" s="13"/>
      <c r="F9" s="38"/>
      <c r="G9" s="39"/>
      <c r="H9" s="14"/>
      <c r="I9" s="76"/>
      <c r="J9" s="41" t="str">
        <f t="shared" si="0"/>
        <v/>
      </c>
      <c r="K9" s="3" t="str">
        <f t="shared" si="1"/>
        <v/>
      </c>
    </row>
    <row r="10" spans="1:11" ht="26.1" customHeight="1" x14ac:dyDescent="0.3">
      <c r="A10" s="195" t="s">
        <v>5</v>
      </c>
      <c r="B10" s="197" t="s">
        <v>23</v>
      </c>
      <c r="C10" s="197"/>
      <c r="D10" s="32">
        <v>7.6</v>
      </c>
      <c r="E10" s="16"/>
      <c r="F10" s="33"/>
      <c r="G10" s="34"/>
      <c r="H10" s="17"/>
      <c r="I10" s="77"/>
      <c r="J10" s="36" t="str">
        <f t="shared" si="0"/>
        <v/>
      </c>
      <c r="K10" s="4" t="str">
        <f t="shared" si="1"/>
        <v/>
      </c>
    </row>
    <row r="11" spans="1:11" ht="26.1" customHeight="1" thickBot="1" x14ac:dyDescent="0.35">
      <c r="A11" s="196"/>
      <c r="B11" s="198" t="s">
        <v>46</v>
      </c>
      <c r="C11" s="198"/>
      <c r="D11" s="37">
        <v>8.6999999999999993</v>
      </c>
      <c r="E11" s="13"/>
      <c r="F11" s="38"/>
      <c r="G11" s="39"/>
      <c r="H11" s="14"/>
      <c r="I11" s="76"/>
      <c r="J11" s="41" t="str">
        <f t="shared" si="0"/>
        <v/>
      </c>
      <c r="K11" s="3" t="str">
        <f t="shared" si="1"/>
        <v/>
      </c>
    </row>
    <row r="12" spans="1:11" ht="26.1" customHeight="1" x14ac:dyDescent="0.3">
      <c r="A12" s="199" t="s">
        <v>24</v>
      </c>
      <c r="B12" s="197" t="s">
        <v>25</v>
      </c>
      <c r="C12" s="197"/>
      <c r="D12" s="32">
        <v>8.6999999999999993</v>
      </c>
      <c r="E12" s="10"/>
      <c r="F12" s="33"/>
      <c r="G12" s="34"/>
      <c r="H12" s="17"/>
      <c r="I12" s="77"/>
      <c r="J12" s="36" t="str">
        <f t="shared" si="0"/>
        <v/>
      </c>
      <c r="K12" s="4" t="str">
        <f t="shared" si="1"/>
        <v/>
      </c>
    </row>
    <row r="13" spans="1:11" ht="26.1" customHeight="1" thickBot="1" x14ac:dyDescent="0.35">
      <c r="A13" s="202"/>
      <c r="B13" s="198" t="s">
        <v>26</v>
      </c>
      <c r="C13" s="198"/>
      <c r="D13" s="91">
        <v>8.6999999999999993</v>
      </c>
      <c r="E13" s="42"/>
      <c r="F13" s="38"/>
      <c r="G13" s="39"/>
      <c r="H13" s="43"/>
      <c r="I13" s="76"/>
      <c r="J13" s="41" t="str">
        <f t="shared" si="0"/>
        <v/>
      </c>
      <c r="K13" s="3" t="str">
        <f t="shared" si="1"/>
        <v/>
      </c>
    </row>
    <row r="14" spans="1:11" ht="26.1" customHeight="1" x14ac:dyDescent="0.3">
      <c r="A14" s="195" t="s">
        <v>27</v>
      </c>
      <c r="B14" s="197" t="s">
        <v>28</v>
      </c>
      <c r="C14" s="197"/>
      <c r="D14" s="32">
        <v>8.6999999999999993</v>
      </c>
      <c r="E14" s="16"/>
      <c r="F14" s="33"/>
      <c r="G14" s="34"/>
      <c r="H14" s="17"/>
      <c r="I14" s="77"/>
      <c r="J14" s="36" t="str">
        <f t="shared" si="0"/>
        <v/>
      </c>
      <c r="K14" s="4" t="str">
        <f t="shared" si="1"/>
        <v/>
      </c>
    </row>
    <row r="15" spans="1:11" ht="26.1" customHeight="1" thickBot="1" x14ac:dyDescent="0.35">
      <c r="A15" s="196"/>
      <c r="B15" s="198" t="s">
        <v>29</v>
      </c>
      <c r="C15" s="198"/>
      <c r="D15" s="91">
        <v>8.6999999999999993</v>
      </c>
      <c r="E15" s="42"/>
      <c r="F15" s="38"/>
      <c r="G15" s="39"/>
      <c r="H15" s="43"/>
      <c r="I15" s="76"/>
      <c r="J15" s="41" t="str">
        <f t="shared" si="0"/>
        <v/>
      </c>
      <c r="K15" s="3" t="str">
        <f t="shared" si="1"/>
        <v/>
      </c>
    </row>
    <row r="16" spans="1:11" ht="24.9" customHeight="1" x14ac:dyDescent="0.3">
      <c r="A16" s="163" t="s">
        <v>2</v>
      </c>
      <c r="B16" s="163"/>
      <c r="C16" s="163"/>
      <c r="D16" s="92">
        <f>SUM(D4:D15)</f>
        <v>100</v>
      </c>
      <c r="E16" s="194" t="s">
        <v>62</v>
      </c>
      <c r="F16" s="194"/>
      <c r="G16" s="194"/>
      <c r="H16" s="194"/>
      <c r="I16" s="194"/>
      <c r="J16" s="164"/>
      <c r="K16" s="98">
        <f>SUM(K4:K15)</f>
        <v>0</v>
      </c>
    </row>
    <row r="17" spans="1:12" ht="27.9" customHeight="1" thickBot="1" x14ac:dyDescent="0.35">
      <c r="A17" s="165"/>
      <c r="B17" s="165"/>
      <c r="C17" s="165"/>
      <c r="D17" s="7"/>
      <c r="E17" s="166" t="s">
        <v>34</v>
      </c>
      <c r="F17" s="167"/>
      <c r="G17" s="167"/>
      <c r="H17" s="167"/>
      <c r="I17" s="167"/>
      <c r="J17" s="168"/>
      <c r="K17" s="53">
        <f>K16*30/100</f>
        <v>0</v>
      </c>
    </row>
    <row r="18" spans="1:12" ht="14.1" customHeight="1" x14ac:dyDescent="0.3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ht="24.9" customHeight="1" x14ac:dyDescent="0.3">
      <c r="A19" s="169" t="s">
        <v>35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2" ht="60" customHeight="1" x14ac:dyDescent="0.3">
      <c r="A20" s="170" t="s">
        <v>60</v>
      </c>
      <c r="B20" s="170"/>
      <c r="C20" s="171" t="s">
        <v>36</v>
      </c>
      <c r="D20" s="171"/>
      <c r="E20" s="172" t="s">
        <v>37</v>
      </c>
      <c r="F20" s="172"/>
      <c r="G20" s="173" t="s">
        <v>38</v>
      </c>
      <c r="H20" s="173"/>
      <c r="I20" s="174" t="s">
        <v>39</v>
      </c>
      <c r="J20" s="174"/>
      <c r="K20" s="174"/>
    </row>
  </sheetData>
  <mergeCells count="30">
    <mergeCell ref="A6:A7"/>
    <mergeCell ref="B6:C6"/>
    <mergeCell ref="B7:C7"/>
    <mergeCell ref="A2:K2"/>
    <mergeCell ref="B3:C3"/>
    <mergeCell ref="A4:A5"/>
    <mergeCell ref="B4:C4"/>
    <mergeCell ref="B5:C5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20:B20"/>
    <mergeCell ref="C20:D20"/>
    <mergeCell ref="E20:F20"/>
    <mergeCell ref="G20:H20"/>
    <mergeCell ref="I20:K20"/>
    <mergeCell ref="A16:C16"/>
    <mergeCell ref="E16:J16"/>
    <mergeCell ref="A17:C17"/>
    <mergeCell ref="E17:J17"/>
    <mergeCell ref="A19:K1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DF491-981F-4834-90BD-599B11ABC8AA}">
  <dimension ref="A1:K20"/>
  <sheetViews>
    <sheetView workbookViewId="0">
      <selection activeCell="A2" sqref="A2:K2"/>
    </sheetView>
  </sheetViews>
  <sheetFormatPr defaultColWidth="8.88671875" defaultRowHeight="14.4" x14ac:dyDescent="0.3"/>
  <cols>
    <col min="1" max="1" width="12.44140625" bestFit="1" customWidth="1"/>
    <col min="2" max="2" width="21.109375" customWidth="1"/>
    <col min="3" max="3" width="21.88671875" customWidth="1"/>
    <col min="4" max="4" width="5.109375" customWidth="1"/>
    <col min="5" max="5" width="15.44140625" customWidth="1"/>
    <col min="6" max="6" width="15" customWidth="1"/>
    <col min="7" max="7" width="16.44140625" customWidth="1"/>
    <col min="8" max="8" width="16.6640625" customWidth="1"/>
    <col min="9" max="9" width="11.44140625" customWidth="1"/>
    <col min="10" max="10" width="12.6640625" customWidth="1"/>
    <col min="11" max="11" width="15.109375" customWidth="1"/>
  </cols>
  <sheetData>
    <row r="1" spans="1:11" ht="15" thickBot="1" x14ac:dyDescent="0.35"/>
    <row r="2" spans="1:11" ht="69.75" customHeight="1" thickBot="1" x14ac:dyDescent="0.35">
      <c r="A2" s="181" t="s">
        <v>116</v>
      </c>
      <c r="B2" s="182"/>
      <c r="C2" s="182"/>
      <c r="D2" s="182"/>
      <c r="E2" s="219"/>
      <c r="F2" s="219"/>
      <c r="G2" s="219"/>
      <c r="H2" s="219"/>
      <c r="I2" s="219"/>
      <c r="J2" s="182"/>
      <c r="K2" s="183"/>
    </row>
    <row r="3" spans="1:11" ht="48.75" customHeight="1" thickBot="1" x14ac:dyDescent="0.35">
      <c r="A3" s="29" t="s">
        <v>1</v>
      </c>
      <c r="B3" s="203" t="s">
        <v>9</v>
      </c>
      <c r="C3" s="204"/>
      <c r="D3" s="31" t="s">
        <v>0</v>
      </c>
      <c r="E3" s="57" t="s">
        <v>59</v>
      </c>
      <c r="F3" s="58" t="s">
        <v>10</v>
      </c>
      <c r="G3" s="59" t="s">
        <v>11</v>
      </c>
      <c r="H3" s="69" t="s">
        <v>12</v>
      </c>
      <c r="I3" s="60" t="s">
        <v>58</v>
      </c>
      <c r="J3" s="70" t="s">
        <v>3</v>
      </c>
      <c r="K3" s="56" t="s">
        <v>4</v>
      </c>
    </row>
    <row r="4" spans="1:11" ht="38.1" customHeight="1" thickBot="1" x14ac:dyDescent="0.35">
      <c r="A4" s="99" t="s">
        <v>100</v>
      </c>
      <c r="B4" s="220" t="s">
        <v>101</v>
      </c>
      <c r="C4" s="220"/>
      <c r="D4" s="22">
        <v>10</v>
      </c>
      <c r="E4" s="10"/>
      <c r="F4" s="1"/>
      <c r="G4" s="2"/>
      <c r="H4" s="11"/>
      <c r="I4" s="35" t="s">
        <v>66</v>
      </c>
      <c r="J4" s="25">
        <f t="shared" ref="J4:J14" si="0">IF(E4="x",0,IF(F4="x",1,IF(G4="x",2,IF(H4="x",3,IF(I4="x",4,"")))))</f>
        <v>4</v>
      </c>
      <c r="K4" s="26">
        <f t="shared" ref="K4:K14" si="1">IF(J4="","",J4*(D4/4))</f>
        <v>10</v>
      </c>
    </row>
    <row r="5" spans="1:11" ht="36" customHeight="1" x14ac:dyDescent="0.3">
      <c r="A5" s="214" t="s">
        <v>5</v>
      </c>
      <c r="B5" s="220" t="s">
        <v>106</v>
      </c>
      <c r="C5" s="220"/>
      <c r="D5" s="22">
        <v>10</v>
      </c>
      <c r="E5" s="10"/>
      <c r="F5" s="1"/>
      <c r="G5" s="2"/>
      <c r="H5" s="11"/>
      <c r="I5" s="19" t="s">
        <v>66</v>
      </c>
      <c r="J5" s="25">
        <f t="shared" si="0"/>
        <v>4</v>
      </c>
      <c r="K5" s="26">
        <f t="shared" si="1"/>
        <v>10</v>
      </c>
    </row>
    <row r="6" spans="1:11" ht="39" customHeight="1" x14ac:dyDescent="0.3">
      <c r="A6" s="215"/>
      <c r="B6" s="221" t="s">
        <v>109</v>
      </c>
      <c r="C6" s="221"/>
      <c r="D6" s="23">
        <v>9</v>
      </c>
      <c r="E6" s="71"/>
      <c r="F6" s="78"/>
      <c r="G6" s="79"/>
      <c r="H6" s="74"/>
      <c r="I6" s="80" t="s">
        <v>66</v>
      </c>
      <c r="J6" s="81">
        <f t="shared" si="0"/>
        <v>4</v>
      </c>
      <c r="K6" s="82">
        <f t="shared" si="1"/>
        <v>9</v>
      </c>
    </row>
    <row r="7" spans="1:11" ht="33.9" customHeight="1" x14ac:dyDescent="0.3">
      <c r="A7" s="215"/>
      <c r="B7" s="213" t="s">
        <v>108</v>
      </c>
      <c r="C7" s="213"/>
      <c r="D7" s="125">
        <v>8</v>
      </c>
      <c r="E7" s="126"/>
      <c r="F7" s="127"/>
      <c r="G7" s="128"/>
      <c r="H7" s="129"/>
      <c r="I7" s="130" t="s">
        <v>66</v>
      </c>
      <c r="J7" s="131">
        <f t="shared" si="0"/>
        <v>4</v>
      </c>
      <c r="K7" s="132">
        <f t="shared" si="1"/>
        <v>8</v>
      </c>
    </row>
    <row r="8" spans="1:11" ht="33.9" customHeight="1" thickBot="1" x14ac:dyDescent="0.35">
      <c r="A8" s="216"/>
      <c r="B8" s="217" t="s">
        <v>107</v>
      </c>
      <c r="C8" s="218"/>
      <c r="D8" s="117">
        <v>8</v>
      </c>
      <c r="E8" s="118"/>
      <c r="F8" s="119"/>
      <c r="G8" s="120"/>
      <c r="H8" s="121"/>
      <c r="I8" s="122" t="s">
        <v>66</v>
      </c>
      <c r="J8" s="123">
        <f t="shared" si="0"/>
        <v>4</v>
      </c>
      <c r="K8" s="124">
        <f>IF(J8="","",J8*(D8/4))</f>
        <v>8</v>
      </c>
    </row>
    <row r="9" spans="1:11" ht="33.9" customHeight="1" thickBot="1" x14ac:dyDescent="0.35">
      <c r="A9" s="209" t="s">
        <v>6</v>
      </c>
      <c r="B9" s="205" t="s">
        <v>55</v>
      </c>
      <c r="C9" s="205"/>
      <c r="D9" s="22">
        <v>8</v>
      </c>
      <c r="E9" s="10"/>
      <c r="F9" s="1"/>
      <c r="G9" s="2"/>
      <c r="H9" s="11"/>
      <c r="I9" s="19" t="s">
        <v>66</v>
      </c>
      <c r="J9" s="25">
        <f>IF(E9="x",0,IF(F9="x",1,IF(G9="x",2,IF(H9="x",3,IF(I9="x",4,"")))))</f>
        <v>4</v>
      </c>
      <c r="K9" s="26">
        <f>IF(J9="","",J9*(D9/4))</f>
        <v>8</v>
      </c>
    </row>
    <row r="10" spans="1:11" ht="33.9" customHeight="1" x14ac:dyDescent="0.3">
      <c r="A10" s="206"/>
      <c r="B10" s="211" t="s">
        <v>102</v>
      </c>
      <c r="C10" s="212"/>
      <c r="D10" s="133">
        <v>9</v>
      </c>
      <c r="E10" s="83"/>
      <c r="F10" s="134"/>
      <c r="G10" s="135"/>
      <c r="H10" s="86"/>
      <c r="I10" s="136" t="s">
        <v>66</v>
      </c>
      <c r="J10" s="137">
        <f>IF(E10="x",0,IF(F10="x",1,IF(G10="x",2,IF(H10="x",3,IF(I10="x",4,"")))))</f>
        <v>4</v>
      </c>
      <c r="K10" s="138">
        <f>IF(J10="","",J10*(D10/4))</f>
        <v>9</v>
      </c>
    </row>
    <row r="11" spans="1:11" ht="38.1" customHeight="1" thickBot="1" x14ac:dyDescent="0.35">
      <c r="A11" s="210"/>
      <c r="B11" s="211" t="s">
        <v>103</v>
      </c>
      <c r="C11" s="212"/>
      <c r="D11" s="117">
        <v>8</v>
      </c>
      <c r="E11" s="118"/>
      <c r="F11" s="119"/>
      <c r="G11" s="120"/>
      <c r="H11" s="121"/>
      <c r="I11" s="122" t="s">
        <v>66</v>
      </c>
      <c r="J11" s="123">
        <f t="shared" si="0"/>
        <v>4</v>
      </c>
      <c r="K11" s="124">
        <f t="shared" si="1"/>
        <v>8</v>
      </c>
    </row>
    <row r="12" spans="1:11" ht="38.1" customHeight="1" x14ac:dyDescent="0.3">
      <c r="A12" s="195" t="s">
        <v>7</v>
      </c>
      <c r="B12" s="197" t="s">
        <v>8</v>
      </c>
      <c r="C12" s="197"/>
      <c r="D12" s="22">
        <v>10</v>
      </c>
      <c r="E12" s="16"/>
      <c r="F12" s="5"/>
      <c r="G12" s="6"/>
      <c r="H12" s="17"/>
      <c r="I12" s="21" t="s">
        <v>66</v>
      </c>
      <c r="J12" s="25">
        <f t="shared" si="0"/>
        <v>4</v>
      </c>
      <c r="K12" s="26">
        <f t="shared" si="1"/>
        <v>10</v>
      </c>
    </row>
    <row r="13" spans="1:11" ht="38.1" customHeight="1" thickBot="1" x14ac:dyDescent="0.35">
      <c r="A13" s="206"/>
      <c r="B13" s="198" t="s">
        <v>104</v>
      </c>
      <c r="C13" s="198"/>
      <c r="D13" s="23">
        <v>10</v>
      </c>
      <c r="E13" s="139"/>
      <c r="F13" s="140"/>
      <c r="G13" s="141"/>
      <c r="H13" s="142"/>
      <c r="I13" s="143" t="s">
        <v>66</v>
      </c>
      <c r="J13" s="81">
        <f t="shared" si="0"/>
        <v>4</v>
      </c>
      <c r="K13" s="82">
        <f>IF(J13="","",J13*(D13/4))</f>
        <v>10</v>
      </c>
    </row>
    <row r="14" spans="1:11" ht="38.1" customHeight="1" thickBot="1" x14ac:dyDescent="0.35">
      <c r="A14" s="196"/>
      <c r="B14" s="198" t="s">
        <v>105</v>
      </c>
      <c r="C14" s="198"/>
      <c r="D14" s="24">
        <v>10</v>
      </c>
      <c r="E14" s="13"/>
      <c r="F14" s="8"/>
      <c r="G14" s="9"/>
      <c r="H14" s="14"/>
      <c r="I14" s="20" t="s">
        <v>66</v>
      </c>
      <c r="J14" s="27">
        <f t="shared" si="0"/>
        <v>4</v>
      </c>
      <c r="K14" s="28">
        <f t="shared" si="1"/>
        <v>10</v>
      </c>
    </row>
    <row r="15" spans="1:11" ht="27.75" customHeight="1" thickBot="1" x14ac:dyDescent="0.35">
      <c r="A15" s="207" t="s">
        <v>2</v>
      </c>
      <c r="B15" s="208"/>
      <c r="C15" s="208"/>
      <c r="D15" s="111">
        <f>SUM(D4:D14)</f>
        <v>100</v>
      </c>
      <c r="E15" s="194" t="s">
        <v>62</v>
      </c>
      <c r="F15" s="194"/>
      <c r="G15" s="194"/>
      <c r="H15" s="194"/>
      <c r="I15" s="194"/>
      <c r="J15" s="164"/>
      <c r="K15" s="18">
        <f>SUM(K4:K14)</f>
        <v>100</v>
      </c>
    </row>
    <row r="16" spans="1:11" ht="27.9" customHeight="1" thickBot="1" x14ac:dyDescent="0.35">
      <c r="D16" s="7"/>
      <c r="E16" s="166" t="s">
        <v>34</v>
      </c>
      <c r="F16" s="167"/>
      <c r="G16" s="167"/>
      <c r="H16" s="167"/>
      <c r="I16" s="167"/>
      <c r="J16" s="168"/>
      <c r="K16" s="53">
        <f>K15*70/100</f>
        <v>70</v>
      </c>
    </row>
    <row r="17" spans="1:11" ht="15" customHeight="1" x14ac:dyDescent="0.3"/>
    <row r="19" spans="1:11" x14ac:dyDescent="0.3">
      <c r="A19" s="169" t="s">
        <v>35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1" ht="66.900000000000006" customHeight="1" x14ac:dyDescent="0.3">
      <c r="A20" s="170" t="s">
        <v>60</v>
      </c>
      <c r="B20" s="170"/>
      <c r="C20" s="171" t="s">
        <v>36</v>
      </c>
      <c r="D20" s="171"/>
      <c r="E20" s="172" t="s">
        <v>37</v>
      </c>
      <c r="F20" s="172"/>
      <c r="G20" s="173" t="s">
        <v>38</v>
      </c>
      <c r="H20" s="173"/>
      <c r="I20" s="174" t="s">
        <v>39</v>
      </c>
      <c r="J20" s="174"/>
      <c r="K20" s="174"/>
    </row>
  </sheetData>
  <mergeCells count="25">
    <mergeCell ref="B7:C7"/>
    <mergeCell ref="A5:A8"/>
    <mergeCell ref="B8:C8"/>
    <mergeCell ref="A2:K2"/>
    <mergeCell ref="B3:C3"/>
    <mergeCell ref="B4:C4"/>
    <mergeCell ref="B5:C5"/>
    <mergeCell ref="B6:C6"/>
    <mergeCell ref="B9:C9"/>
    <mergeCell ref="A12:A14"/>
    <mergeCell ref="B12:C12"/>
    <mergeCell ref="B14:C14"/>
    <mergeCell ref="A15:C15"/>
    <mergeCell ref="A9:A11"/>
    <mergeCell ref="B10:C10"/>
    <mergeCell ref="B11:C11"/>
    <mergeCell ref="B13:C13"/>
    <mergeCell ref="E15:J15"/>
    <mergeCell ref="E16:J16"/>
    <mergeCell ref="A19:K19"/>
    <mergeCell ref="A20:B20"/>
    <mergeCell ref="C20:D20"/>
    <mergeCell ref="E20:F20"/>
    <mergeCell ref="G20:H20"/>
    <mergeCell ref="I20:K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zoomScaleNormal="200" zoomScalePageLayoutView="200" workbookViewId="0">
      <selection activeCell="A2" sqref="A2:K2"/>
    </sheetView>
  </sheetViews>
  <sheetFormatPr defaultColWidth="8.88671875" defaultRowHeight="14.4" x14ac:dyDescent="0.3"/>
  <cols>
    <col min="1" max="1" width="16.6640625" customWidth="1"/>
    <col min="2" max="2" width="21.109375" customWidth="1"/>
    <col min="3" max="3" width="25" customWidth="1"/>
    <col min="4" max="4" width="5.109375" customWidth="1"/>
    <col min="5" max="5" width="16.33203125" customWidth="1"/>
    <col min="6" max="6" width="17.44140625" customWidth="1"/>
    <col min="7" max="7" width="18.33203125" customWidth="1"/>
    <col min="8" max="8" width="17.88671875" customWidth="1"/>
    <col min="9" max="9" width="17.44140625" customWidth="1"/>
    <col min="10" max="10" width="6.44140625" bestFit="1" customWidth="1"/>
    <col min="11" max="11" width="9.33203125" customWidth="1"/>
  </cols>
  <sheetData>
    <row r="1" spans="1:13" ht="15" thickBot="1" x14ac:dyDescent="0.35"/>
    <row r="2" spans="1:13" ht="59.25" customHeight="1" thickBot="1" x14ac:dyDescent="0.35">
      <c r="A2" s="181" t="s">
        <v>110</v>
      </c>
      <c r="B2" s="222"/>
      <c r="C2" s="222"/>
      <c r="D2" s="222"/>
      <c r="E2" s="222"/>
      <c r="F2" s="222"/>
      <c r="G2" s="222"/>
      <c r="H2" s="222"/>
      <c r="I2" s="222"/>
      <c r="J2" s="222"/>
      <c r="K2" s="223"/>
      <c r="L2" s="61"/>
      <c r="M2" s="61"/>
    </row>
    <row r="3" spans="1:13" ht="48.75" customHeight="1" thickBot="1" x14ac:dyDescent="0.35">
      <c r="A3" s="29" t="s">
        <v>1</v>
      </c>
      <c r="B3" s="203" t="s">
        <v>9</v>
      </c>
      <c r="C3" s="204"/>
      <c r="D3" s="31" t="s">
        <v>0</v>
      </c>
      <c r="E3" s="57" t="s">
        <v>59</v>
      </c>
      <c r="F3" s="58" t="s">
        <v>10</v>
      </c>
      <c r="G3" s="59" t="s">
        <v>11</v>
      </c>
      <c r="H3" s="69" t="s">
        <v>12</v>
      </c>
      <c r="I3" s="60" t="s">
        <v>13</v>
      </c>
      <c r="J3" s="62" t="s">
        <v>3</v>
      </c>
      <c r="K3" s="30" t="s">
        <v>4</v>
      </c>
      <c r="L3" s="61"/>
      <c r="M3" s="61"/>
    </row>
    <row r="4" spans="1:13" ht="24.9" customHeight="1" x14ac:dyDescent="0.3">
      <c r="A4" s="199" t="s">
        <v>14</v>
      </c>
      <c r="B4" s="197" t="s">
        <v>15</v>
      </c>
      <c r="C4" s="197"/>
      <c r="D4" s="32">
        <v>10</v>
      </c>
      <c r="E4" s="10"/>
      <c r="F4" s="1"/>
      <c r="G4" s="2"/>
      <c r="H4" s="11"/>
      <c r="I4" s="19"/>
      <c r="J4" s="12" t="str">
        <f>IF(E4="x",0,IF(F4="x",1,IF(G4="x",2,IF(H4="x",3,IF(I4="x",4,"")))))</f>
        <v/>
      </c>
      <c r="K4" s="26" t="str">
        <f>IF(J4="","",J4*(D4/4))</f>
        <v/>
      </c>
      <c r="L4" s="63"/>
      <c r="M4" s="63"/>
    </row>
    <row r="5" spans="1:13" ht="24.9" customHeight="1" thickBot="1" x14ac:dyDescent="0.35">
      <c r="A5" s="202"/>
      <c r="B5" s="198" t="s">
        <v>16</v>
      </c>
      <c r="C5" s="198"/>
      <c r="D5" s="37">
        <v>11</v>
      </c>
      <c r="E5" s="13"/>
      <c r="F5" s="8"/>
      <c r="G5" s="9"/>
      <c r="H5" s="14"/>
      <c r="I5" s="20"/>
      <c r="J5" s="15" t="str">
        <f t="shared" ref="J5:J13" si="0">IF(E5="x",0,IF(F5="x",1,IF(G5="x",2,IF(H5="x",3,IF(I5="x",4,"")))))</f>
        <v/>
      </c>
      <c r="K5" s="3" t="str">
        <f t="shared" ref="K5:K13" si="1">IF(J5="","",J5*(D5/4))</f>
        <v/>
      </c>
      <c r="L5" s="64"/>
      <c r="M5" s="64"/>
    </row>
    <row r="6" spans="1:13" ht="24.9" customHeight="1" x14ac:dyDescent="0.3">
      <c r="A6" s="195" t="s">
        <v>17</v>
      </c>
      <c r="B6" s="197" t="s">
        <v>18</v>
      </c>
      <c r="C6" s="197"/>
      <c r="D6" s="32">
        <v>11</v>
      </c>
      <c r="E6" s="10"/>
      <c r="F6" s="1"/>
      <c r="G6" s="2"/>
      <c r="H6" s="11"/>
      <c r="I6" s="19"/>
      <c r="J6" s="12" t="str">
        <f t="shared" si="0"/>
        <v/>
      </c>
      <c r="K6" s="4" t="str">
        <f t="shared" si="1"/>
        <v/>
      </c>
      <c r="L6" s="64"/>
      <c r="M6" s="64"/>
    </row>
    <row r="7" spans="1:13" ht="24.9" customHeight="1" thickBot="1" x14ac:dyDescent="0.35">
      <c r="A7" s="196"/>
      <c r="B7" s="198" t="s">
        <v>19</v>
      </c>
      <c r="C7" s="198"/>
      <c r="D7" s="37">
        <v>10</v>
      </c>
      <c r="E7" s="42"/>
      <c r="F7" s="65"/>
      <c r="G7" s="66"/>
      <c r="H7" s="43"/>
      <c r="I7" s="67"/>
      <c r="J7" s="15" t="str">
        <f t="shared" si="0"/>
        <v/>
      </c>
      <c r="K7" s="3" t="str">
        <f t="shared" si="1"/>
        <v/>
      </c>
      <c r="L7" s="64"/>
      <c r="M7" s="64"/>
    </row>
    <row r="8" spans="1:13" ht="24.9" customHeight="1" x14ac:dyDescent="0.3">
      <c r="A8" s="195" t="s">
        <v>20</v>
      </c>
      <c r="B8" s="197" t="s">
        <v>21</v>
      </c>
      <c r="C8" s="197"/>
      <c r="D8" s="32">
        <v>8</v>
      </c>
      <c r="E8" s="16"/>
      <c r="F8" s="5"/>
      <c r="G8" s="6"/>
      <c r="H8" s="17"/>
      <c r="I8" s="21"/>
      <c r="J8" s="12" t="str">
        <f t="shared" si="0"/>
        <v/>
      </c>
      <c r="K8" s="4" t="str">
        <f t="shared" si="1"/>
        <v/>
      </c>
      <c r="L8" s="64"/>
      <c r="M8" s="64"/>
    </row>
    <row r="9" spans="1:13" ht="24.9" customHeight="1" thickBot="1" x14ac:dyDescent="0.35">
      <c r="A9" s="196"/>
      <c r="B9" s="198" t="s">
        <v>22</v>
      </c>
      <c r="C9" s="198"/>
      <c r="D9" s="37">
        <v>10</v>
      </c>
      <c r="E9" s="13"/>
      <c r="F9" s="8"/>
      <c r="G9" s="9"/>
      <c r="H9" s="14"/>
      <c r="I9" s="20"/>
      <c r="J9" s="15" t="str">
        <f t="shared" si="0"/>
        <v/>
      </c>
      <c r="K9" s="3" t="str">
        <f t="shared" si="1"/>
        <v/>
      </c>
      <c r="L9" s="64"/>
      <c r="M9" s="64"/>
    </row>
    <row r="10" spans="1:13" ht="24.9" customHeight="1" x14ac:dyDescent="0.3">
      <c r="A10" s="199" t="s">
        <v>24</v>
      </c>
      <c r="B10" s="197" t="s">
        <v>25</v>
      </c>
      <c r="C10" s="197"/>
      <c r="D10" s="32">
        <v>10</v>
      </c>
      <c r="E10" s="16"/>
      <c r="F10" s="5"/>
      <c r="G10" s="6"/>
      <c r="H10" s="17"/>
      <c r="I10" s="21"/>
      <c r="J10" s="12" t="str">
        <f t="shared" si="0"/>
        <v/>
      </c>
      <c r="K10" s="4" t="str">
        <f t="shared" si="1"/>
        <v/>
      </c>
      <c r="L10" s="64"/>
      <c r="M10" s="64"/>
    </row>
    <row r="11" spans="1:13" ht="24.9" customHeight="1" thickBot="1" x14ac:dyDescent="0.35">
      <c r="A11" s="202"/>
      <c r="B11" s="198" t="s">
        <v>26</v>
      </c>
      <c r="C11" s="198"/>
      <c r="D11" s="37">
        <v>10</v>
      </c>
      <c r="E11" s="42"/>
      <c r="F11" s="65"/>
      <c r="G11" s="66"/>
      <c r="H11" s="14"/>
      <c r="I11" s="20"/>
      <c r="J11" s="15" t="str">
        <f t="shared" si="0"/>
        <v/>
      </c>
      <c r="K11" s="3" t="str">
        <f t="shared" si="1"/>
        <v/>
      </c>
      <c r="L11" s="64"/>
      <c r="M11" s="64"/>
    </row>
    <row r="12" spans="1:13" ht="24.9" customHeight="1" x14ac:dyDescent="0.3">
      <c r="A12" s="195" t="s">
        <v>27</v>
      </c>
      <c r="B12" s="197" t="s">
        <v>28</v>
      </c>
      <c r="C12" s="197"/>
      <c r="D12" s="32">
        <v>10</v>
      </c>
      <c r="E12" s="16"/>
      <c r="F12" s="5"/>
      <c r="G12" s="6"/>
      <c r="H12" s="17"/>
      <c r="I12" s="21"/>
      <c r="J12" s="12" t="str">
        <f t="shared" si="0"/>
        <v/>
      </c>
      <c r="K12" s="4" t="str">
        <f t="shared" si="1"/>
        <v/>
      </c>
      <c r="L12" s="64"/>
      <c r="M12" s="64"/>
    </row>
    <row r="13" spans="1:13" ht="24.9" customHeight="1" thickBot="1" x14ac:dyDescent="0.35">
      <c r="A13" s="196"/>
      <c r="B13" s="198" t="s">
        <v>29</v>
      </c>
      <c r="C13" s="198"/>
      <c r="D13" s="37">
        <v>10</v>
      </c>
      <c r="E13" s="42"/>
      <c r="F13" s="65"/>
      <c r="G13" s="66"/>
      <c r="H13" s="43"/>
      <c r="I13" s="67"/>
      <c r="J13" s="15" t="str">
        <f t="shared" si="0"/>
        <v/>
      </c>
      <c r="K13" s="3" t="str">
        <f t="shared" si="1"/>
        <v/>
      </c>
      <c r="L13" s="64"/>
      <c r="M13" s="64"/>
    </row>
    <row r="14" spans="1:13" ht="27.9" customHeight="1" x14ac:dyDescent="0.3">
      <c r="A14" s="193" t="s">
        <v>2</v>
      </c>
      <c r="B14" s="193"/>
      <c r="C14" s="193"/>
      <c r="D14" s="52">
        <f>SUM(D4:D13)</f>
        <v>100</v>
      </c>
      <c r="E14" s="194" t="s">
        <v>62</v>
      </c>
      <c r="F14" s="194"/>
      <c r="G14" s="194"/>
      <c r="H14" s="194"/>
      <c r="I14" s="194"/>
      <c r="J14" s="164"/>
      <c r="K14" s="68">
        <f>SUM(K4:K13)</f>
        <v>0</v>
      </c>
      <c r="L14" s="64"/>
      <c r="M14" s="64"/>
    </row>
    <row r="15" spans="1:13" ht="29.1" customHeight="1" thickBot="1" x14ac:dyDescent="0.35">
      <c r="A15" s="165"/>
      <c r="B15" s="165"/>
      <c r="C15" s="165"/>
      <c r="D15" s="7"/>
      <c r="E15" s="166" t="s">
        <v>34</v>
      </c>
      <c r="F15" s="167"/>
      <c r="G15" s="167"/>
      <c r="H15" s="167"/>
      <c r="I15" s="167"/>
      <c r="J15" s="168"/>
      <c r="K15" s="53">
        <f>K14*30/100</f>
        <v>0</v>
      </c>
    </row>
    <row r="16" spans="1:13" ht="15" customHeight="1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ht="20.100000000000001" customHeight="1" x14ac:dyDescent="0.3">
      <c r="A17" s="169" t="s">
        <v>35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</row>
    <row r="18" spans="1:11" ht="60" customHeight="1" x14ac:dyDescent="0.3">
      <c r="A18" s="170" t="s">
        <v>60</v>
      </c>
      <c r="B18" s="170"/>
      <c r="C18" s="171" t="s">
        <v>36</v>
      </c>
      <c r="D18" s="171"/>
      <c r="E18" s="172" t="s">
        <v>37</v>
      </c>
      <c r="F18" s="172"/>
      <c r="G18" s="173" t="s">
        <v>38</v>
      </c>
      <c r="H18" s="173"/>
      <c r="I18" s="174" t="s">
        <v>39</v>
      </c>
      <c r="J18" s="174"/>
      <c r="K18" s="174"/>
    </row>
    <row r="19" spans="1:11" ht="15" customHeight="1" x14ac:dyDescent="0.3"/>
    <row r="24" spans="1:11" ht="15" customHeight="1" x14ac:dyDescent="0.3"/>
  </sheetData>
  <mergeCells count="27">
    <mergeCell ref="A17:K17"/>
    <mergeCell ref="A18:B18"/>
    <mergeCell ref="C18:D18"/>
    <mergeCell ref="E18:F18"/>
    <mergeCell ref="G18:H18"/>
    <mergeCell ref="I18:K18"/>
    <mergeCell ref="A15:C15"/>
    <mergeCell ref="E15:J15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C14"/>
    <mergeCell ref="E14:J14"/>
    <mergeCell ref="A6:A7"/>
    <mergeCell ref="B6:C6"/>
    <mergeCell ref="B7:C7"/>
    <mergeCell ref="A2:K2"/>
    <mergeCell ref="B3:C3"/>
    <mergeCell ref="A4:A5"/>
    <mergeCell ref="B4:C4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2024 - DG</vt:lpstr>
      <vt:lpstr>2024 - EP responsabili</vt:lpstr>
      <vt:lpstr>2024 - D responsabili</vt:lpstr>
      <vt:lpstr>2024 - D senza collab</vt:lpstr>
      <vt:lpstr>2024- b, c, d, no resp</vt:lpstr>
      <vt:lpstr>2024 - Funz. specialistica</vt:lpstr>
    </vt:vector>
  </TitlesOfParts>
  <Company>UNIVERISTA'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Di Domenico</dc:creator>
  <cp:lastModifiedBy>S D'A</cp:lastModifiedBy>
  <cp:lastPrinted>2022-12-20T09:52:14Z</cp:lastPrinted>
  <dcterms:created xsi:type="dcterms:W3CDTF">2019-03-01T09:31:34Z</dcterms:created>
  <dcterms:modified xsi:type="dcterms:W3CDTF">2023-11-07T16:12:53Z</dcterms:modified>
</cp:coreProperties>
</file>